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style1.xml" ContentType="application/vnd.ms-office.chartstyle+xml"/>
  <Override PartName="/xl/charts/colors1.xml" ContentType="application/vnd.ms-office.chartcolorstyle+xml"/>
  <Override PartName="/xl/charts/chart10.xml" ContentType="application/vnd.openxmlformats-officedocument.drawingml.chart+xml"/>
  <Override PartName="/xl/charts/style2.xml" ContentType="application/vnd.ms-office.chartstyle+xml"/>
  <Override PartName="/xl/charts/colors2.xml" ContentType="application/vnd.ms-office.chartcolorstyle+xml"/>
  <Override PartName="/xl/charts/chart11.xml" ContentType="application/vnd.openxmlformats-officedocument.drawingml.chart+xml"/>
  <Override PartName="/xl/charts/style3.xml" ContentType="application/vnd.ms-office.chartstyle+xml"/>
  <Override PartName="/xl/charts/colors3.xml" ContentType="application/vnd.ms-office.chartcolorstyle+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showInkAnnotation="0" defaultThemeVersion="124226"/>
  <mc:AlternateContent xmlns:mc="http://schemas.openxmlformats.org/markup-compatibility/2006">
    <mc:Choice Requires="x15">
      <x15ac:absPath xmlns:x15ac="http://schemas.microsoft.com/office/spreadsheetml/2010/11/ac" url="G:\40_OE_40\Reif\BWJSA\SSA_Statistik Landesförderprogramm\Statistikbogen 2023 2024\"/>
    </mc:Choice>
  </mc:AlternateContent>
  <xr:revisionPtr revIDLastSave="0" documentId="13_ncr:1_{98CEBAA5-9070-4113-8C95-B125311B9F20}" xr6:coauthVersionLast="47" xr6:coauthVersionMax="47" xr10:uidLastSave="{00000000-0000-0000-0000-000000000000}"/>
  <bookViews>
    <workbookView xWindow="-110" yWindow="-110" windowWidth="19420" windowHeight="10560" tabRatio="744" xr2:uid="{00000000-000D-0000-FFFF-FFFF00000000}"/>
  </bookViews>
  <sheets>
    <sheet name="Titel" sheetId="8" r:id="rId1"/>
    <sheet name="EFH weibliche Schülerinnen" sheetId="5" r:id="rId2"/>
    <sheet name="EFH männliche Schüler" sheetId="6" r:id="rId3"/>
    <sheet name="EFH divers" sheetId="15" r:id="rId4"/>
    <sheet name="Gefährdungseinsch._Beratung" sheetId="1" r:id="rId5"/>
    <sheet name="Gruppenarbeit" sheetId="2" r:id="rId6"/>
    <sheet name="Sozialraumbezogene Angebote" sheetId="3" r:id="rId7"/>
    <sheet name="Offene Angebote" sheetId="4" r:id="rId8"/>
    <sheet name="Summe für Übertrag Onlinebogen" sheetId="9" r:id="rId9"/>
    <sheet name="Auswertungsbeispiele" sheetId="10" r:id="rId10"/>
    <sheet name="Name1_W" sheetId="11" r:id="rId11"/>
    <sheet name="Name1_M" sheetId="12" r:id="rId12"/>
    <sheet name="Name1_D" sheetId="16" r:id="rId13"/>
    <sheet name="Excel-Support" sheetId="14" r:id="rId1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8" i="3" l="1"/>
  <c r="E189" i="10"/>
  <c r="E188" i="10"/>
  <c r="E187" i="10"/>
  <c r="E186" i="10"/>
  <c r="E185" i="10"/>
  <c r="E184" i="10"/>
  <c r="E183" i="10"/>
  <c r="E181" i="10"/>
  <c r="E180" i="10"/>
  <c r="E179" i="10"/>
  <c r="E178" i="10"/>
  <c r="E177" i="10"/>
  <c r="E175" i="10"/>
  <c r="E174" i="10"/>
  <c r="E173" i="10"/>
  <c r="E172" i="10"/>
  <c r="E171" i="10"/>
  <c r="E169" i="10"/>
  <c r="E168" i="10"/>
  <c r="E167" i="10"/>
  <c r="E166" i="10"/>
  <c r="E165" i="10"/>
  <c r="E164" i="10"/>
  <c r="E163" i="10"/>
  <c r="E162" i="10"/>
  <c r="E161" i="10"/>
  <c r="E159" i="10"/>
  <c r="E158" i="10"/>
  <c r="E157" i="10"/>
  <c r="E156" i="10"/>
  <c r="E155" i="10"/>
  <c r="E154" i="10"/>
  <c r="E153" i="10"/>
  <c r="E152" i="10"/>
  <c r="E151" i="10"/>
  <c r="E149" i="10"/>
  <c r="E148" i="10"/>
  <c r="E147" i="10"/>
  <c r="E146" i="10"/>
  <c r="E145" i="10"/>
  <c r="E144" i="10"/>
  <c r="E143" i="10"/>
  <c r="E142" i="10"/>
  <c r="E141" i="10"/>
  <c r="E140" i="10"/>
  <c r="E139" i="10"/>
  <c r="E137" i="10"/>
  <c r="E136" i="10"/>
  <c r="E135" i="10"/>
  <c r="E134" i="10"/>
  <c r="E133" i="10"/>
  <c r="E132" i="10"/>
  <c r="D132" i="10"/>
  <c r="D189" i="10"/>
  <c r="D188" i="10"/>
  <c r="D187" i="10"/>
  <c r="D186" i="10"/>
  <c r="D185" i="10"/>
  <c r="D184" i="10"/>
  <c r="D183" i="10"/>
  <c r="D181" i="10"/>
  <c r="D180" i="10"/>
  <c r="D179" i="10"/>
  <c r="D178" i="10"/>
  <c r="D177" i="10"/>
  <c r="D175" i="10"/>
  <c r="D174" i="10"/>
  <c r="D173" i="10"/>
  <c r="D172" i="10"/>
  <c r="D171" i="10"/>
  <c r="D169" i="10"/>
  <c r="D168" i="10"/>
  <c r="D167" i="10"/>
  <c r="D166" i="10"/>
  <c r="D165" i="10"/>
  <c r="D164" i="10"/>
  <c r="D163" i="10"/>
  <c r="D162" i="10"/>
  <c r="D161" i="10"/>
  <c r="D159" i="10"/>
  <c r="D158" i="10"/>
  <c r="D157" i="10"/>
  <c r="D156" i="10"/>
  <c r="D155" i="10"/>
  <c r="D154" i="10"/>
  <c r="D153" i="10"/>
  <c r="D152" i="10"/>
  <c r="D151" i="10"/>
  <c r="D149" i="10"/>
  <c r="D148" i="10"/>
  <c r="D147" i="10"/>
  <c r="D146" i="10"/>
  <c r="D145" i="10"/>
  <c r="D144" i="10"/>
  <c r="D143" i="10"/>
  <c r="D142" i="10"/>
  <c r="D141" i="10"/>
  <c r="D140" i="10"/>
  <c r="D139" i="10"/>
  <c r="D133" i="10"/>
  <c r="D137" i="10"/>
  <c r="D136" i="10"/>
  <c r="D135" i="10"/>
  <c r="D134" i="10"/>
  <c r="C155" i="10"/>
  <c r="C189" i="10"/>
  <c r="F189" i="10" s="1"/>
  <c r="C188" i="10"/>
  <c r="C187" i="10"/>
  <c r="C186" i="10"/>
  <c r="F186" i="10" s="1"/>
  <c r="C185" i="10"/>
  <c r="F185" i="10" s="1"/>
  <c r="C184" i="10"/>
  <c r="C183" i="10"/>
  <c r="F183" i="10" s="1"/>
  <c r="C181" i="10"/>
  <c r="C180" i="10"/>
  <c r="F180" i="10" s="1"/>
  <c r="C179" i="10"/>
  <c r="C178" i="10"/>
  <c r="C177" i="10"/>
  <c r="F177" i="10" s="1"/>
  <c r="C175" i="10"/>
  <c r="F175" i="10" s="1"/>
  <c r="C174" i="10"/>
  <c r="C173" i="10"/>
  <c r="F173" i="10" s="1"/>
  <c r="C172" i="10"/>
  <c r="C171" i="10"/>
  <c r="F171" i="10" s="1"/>
  <c r="C169" i="10"/>
  <c r="C168" i="10"/>
  <c r="C167" i="10"/>
  <c r="F167" i="10" s="1"/>
  <c r="C166" i="10"/>
  <c r="F166" i="10" s="1"/>
  <c r="C165" i="10"/>
  <c r="C164" i="10"/>
  <c r="F164" i="10" s="1"/>
  <c r="C163" i="10"/>
  <c r="C162" i="10"/>
  <c r="F162" i="10" s="1"/>
  <c r="C161" i="10"/>
  <c r="C159" i="10"/>
  <c r="C158" i="10"/>
  <c r="F158" i="10" s="1"/>
  <c r="C157" i="10"/>
  <c r="F157" i="10" s="1"/>
  <c r="C156" i="10"/>
  <c r="C154" i="10"/>
  <c r="C153" i="10"/>
  <c r="F153" i="10" s="1"/>
  <c r="C152" i="10"/>
  <c r="C151" i="10"/>
  <c r="C149" i="10"/>
  <c r="F149" i="10" s="1"/>
  <c r="C148" i="10"/>
  <c r="C147" i="10"/>
  <c r="C146" i="10"/>
  <c r="F146" i="10" s="1"/>
  <c r="C145" i="10"/>
  <c r="C144" i="10"/>
  <c r="F144" i="10" s="1"/>
  <c r="C143" i="10"/>
  <c r="C142" i="10"/>
  <c r="C141" i="10"/>
  <c r="F141" i="10" s="1"/>
  <c r="C140" i="10"/>
  <c r="C139" i="10"/>
  <c r="C137" i="10"/>
  <c r="F137" i="10" s="1"/>
  <c r="C136" i="10"/>
  <c r="C135" i="10"/>
  <c r="C134" i="10"/>
  <c r="C133" i="10"/>
  <c r="C132" i="10"/>
  <c r="F132" i="10" s="1"/>
  <c r="F39" i="9"/>
  <c r="AE31" i="10" s="1"/>
  <c r="ET60" i="1"/>
  <c r="ET59" i="1"/>
  <c r="ET58" i="1"/>
  <c r="ET57" i="1"/>
  <c r="EA60" i="1"/>
  <c r="EA59" i="1"/>
  <c r="EA58" i="1"/>
  <c r="EA57" i="1"/>
  <c r="DP62" i="1"/>
  <c r="F42" i="9" s="1"/>
  <c r="AE32" i="10" s="1"/>
  <c r="DP60" i="1"/>
  <c r="DP59" i="1"/>
  <c r="DP58" i="1"/>
  <c r="DP57" i="1"/>
  <c r="DM62" i="1"/>
  <c r="DM60" i="1"/>
  <c r="DM59" i="1"/>
  <c r="DM58" i="1"/>
  <c r="DM57" i="1"/>
  <c r="DE60" i="1"/>
  <c r="DE59" i="1"/>
  <c r="DE58" i="1"/>
  <c r="DE57" i="1"/>
  <c r="GO706" i="1"/>
  <c r="GO707" i="1"/>
  <c r="GO708" i="1"/>
  <c r="GO709" i="1"/>
  <c r="GO710" i="1"/>
  <c r="GO711" i="1"/>
  <c r="GO712" i="1"/>
  <c r="GO713" i="1"/>
  <c r="GO714" i="1"/>
  <c r="GO715" i="1"/>
  <c r="GO716" i="1"/>
  <c r="GO717" i="1"/>
  <c r="GO718" i="1"/>
  <c r="GO719" i="1"/>
  <c r="GO720" i="1"/>
  <c r="GO721" i="1"/>
  <c r="GO722" i="1"/>
  <c r="GO723" i="1"/>
  <c r="GO724" i="1"/>
  <c r="GO725" i="1"/>
  <c r="GO726" i="1"/>
  <c r="GO727" i="1"/>
  <c r="GO728" i="1"/>
  <c r="GO729" i="1"/>
  <c r="GO730" i="1"/>
  <c r="GO731" i="1"/>
  <c r="GO732" i="1"/>
  <c r="GO733" i="1"/>
  <c r="GO734" i="1"/>
  <c r="GO735" i="1"/>
  <c r="GO736" i="1"/>
  <c r="GO737" i="1"/>
  <c r="GO738" i="1"/>
  <c r="GO739" i="1"/>
  <c r="GO740" i="1"/>
  <c r="GO741" i="1"/>
  <c r="GO742" i="1"/>
  <c r="GO743" i="1"/>
  <c r="GO744" i="1"/>
  <c r="GO745" i="1"/>
  <c r="GO746" i="1"/>
  <c r="GO747" i="1"/>
  <c r="GO748" i="1"/>
  <c r="GO749" i="1"/>
  <c r="GO750" i="1"/>
  <c r="GO751" i="1"/>
  <c r="GO752" i="1"/>
  <c r="GO753" i="1"/>
  <c r="GO754" i="1"/>
  <c r="GO755" i="1"/>
  <c r="GO756" i="1"/>
  <c r="GO757" i="1"/>
  <c r="GO758" i="1"/>
  <c r="GO759" i="1"/>
  <c r="GO760" i="1"/>
  <c r="GO761" i="1"/>
  <c r="GO762" i="1"/>
  <c r="GO763" i="1"/>
  <c r="GO764" i="1"/>
  <c r="GO765" i="1"/>
  <c r="GO766" i="1"/>
  <c r="GO767" i="1"/>
  <c r="GO768" i="1"/>
  <c r="GO769" i="1"/>
  <c r="GO770" i="1"/>
  <c r="GO771" i="1"/>
  <c r="GO772" i="1"/>
  <c r="GO773" i="1"/>
  <c r="GO774" i="1"/>
  <c r="GO775" i="1"/>
  <c r="GO776" i="1"/>
  <c r="GO777" i="1"/>
  <c r="GO778" i="1"/>
  <c r="GO779" i="1"/>
  <c r="GO780" i="1"/>
  <c r="GO781" i="1"/>
  <c r="GO782" i="1"/>
  <c r="GO783" i="1"/>
  <c r="GO784" i="1"/>
  <c r="GO785" i="1"/>
  <c r="GO786" i="1"/>
  <c r="GO787" i="1"/>
  <c r="GO788" i="1"/>
  <c r="GO789" i="1"/>
  <c r="GO790" i="1"/>
  <c r="GO791" i="1"/>
  <c r="GO792" i="1"/>
  <c r="GO793" i="1"/>
  <c r="GO794" i="1"/>
  <c r="GO795" i="1"/>
  <c r="GO796" i="1"/>
  <c r="GO797" i="1"/>
  <c r="GO798" i="1"/>
  <c r="GO799" i="1"/>
  <c r="GO800" i="1"/>
  <c r="GO801" i="1"/>
  <c r="GO802" i="1"/>
  <c r="GO803" i="1"/>
  <c r="GO804" i="1"/>
  <c r="GO805" i="1"/>
  <c r="GO806" i="1"/>
  <c r="GO807" i="1"/>
  <c r="GO808" i="1"/>
  <c r="GO809" i="1"/>
  <c r="GO810" i="1"/>
  <c r="GO811" i="1"/>
  <c r="GO812" i="1"/>
  <c r="GO813" i="1"/>
  <c r="GO814" i="1"/>
  <c r="GO815" i="1"/>
  <c r="GO816" i="1"/>
  <c r="GO817" i="1"/>
  <c r="GO818" i="1"/>
  <c r="GO819" i="1"/>
  <c r="GO820" i="1"/>
  <c r="GO821" i="1"/>
  <c r="GO822" i="1"/>
  <c r="GO823" i="1"/>
  <c r="GO824" i="1"/>
  <c r="GO825" i="1"/>
  <c r="GO826" i="1"/>
  <c r="GO827" i="1"/>
  <c r="GO828" i="1"/>
  <c r="GO829" i="1"/>
  <c r="GO830" i="1"/>
  <c r="GO831" i="1"/>
  <c r="GO832" i="1"/>
  <c r="GO833" i="1"/>
  <c r="GO834" i="1"/>
  <c r="GO835" i="1"/>
  <c r="GO836" i="1"/>
  <c r="GO837" i="1"/>
  <c r="GO838" i="1"/>
  <c r="GO839" i="1"/>
  <c r="GO840" i="1"/>
  <c r="GO841" i="1"/>
  <c r="GO842" i="1"/>
  <c r="GO843" i="1"/>
  <c r="GO844" i="1"/>
  <c r="GO845" i="1"/>
  <c r="GO846" i="1"/>
  <c r="GO847" i="1"/>
  <c r="GO848" i="1"/>
  <c r="GO849" i="1"/>
  <c r="GO850" i="1"/>
  <c r="GO851" i="1"/>
  <c r="GO852" i="1"/>
  <c r="GO853" i="1"/>
  <c r="GO854" i="1"/>
  <c r="GO855" i="1"/>
  <c r="GO856" i="1"/>
  <c r="GO857" i="1"/>
  <c r="GO858" i="1"/>
  <c r="GO859" i="1"/>
  <c r="GO860" i="1"/>
  <c r="GO861" i="1"/>
  <c r="GO862" i="1"/>
  <c r="GO863" i="1"/>
  <c r="GO864" i="1"/>
  <c r="GO865" i="1"/>
  <c r="GO866" i="1"/>
  <c r="GO867" i="1"/>
  <c r="GO868" i="1"/>
  <c r="GO869" i="1"/>
  <c r="GO870" i="1"/>
  <c r="GO871" i="1"/>
  <c r="GO872" i="1"/>
  <c r="GO873" i="1"/>
  <c r="GO874" i="1"/>
  <c r="GO875" i="1"/>
  <c r="GO876" i="1"/>
  <c r="GO877" i="1"/>
  <c r="GO878" i="1"/>
  <c r="GO879" i="1"/>
  <c r="GO880" i="1"/>
  <c r="GO881" i="1"/>
  <c r="GO882" i="1"/>
  <c r="GO883" i="1"/>
  <c r="GO884" i="1"/>
  <c r="GO885" i="1"/>
  <c r="GO886" i="1"/>
  <c r="GO887" i="1"/>
  <c r="GO888" i="1"/>
  <c r="GO889" i="1"/>
  <c r="GO890" i="1"/>
  <c r="GO891" i="1"/>
  <c r="GO892" i="1"/>
  <c r="GO893" i="1"/>
  <c r="GO894" i="1"/>
  <c r="GO895" i="1"/>
  <c r="GO896" i="1"/>
  <c r="GO897" i="1"/>
  <c r="GO898" i="1"/>
  <c r="GO899" i="1"/>
  <c r="GO900" i="1"/>
  <c r="GO901" i="1"/>
  <c r="GO902" i="1"/>
  <c r="GO903" i="1"/>
  <c r="GO904" i="1"/>
  <c r="GO905" i="1"/>
  <c r="GO673" i="1"/>
  <c r="GO674" i="1"/>
  <c r="GO675" i="1"/>
  <c r="GO676" i="1"/>
  <c r="GO677" i="1"/>
  <c r="GO678" i="1"/>
  <c r="GO679" i="1"/>
  <c r="GO680" i="1"/>
  <c r="GO681" i="1"/>
  <c r="GO682" i="1"/>
  <c r="GO683" i="1"/>
  <c r="GO684" i="1"/>
  <c r="GO685" i="1"/>
  <c r="GO686" i="1"/>
  <c r="GO687" i="1"/>
  <c r="GO688" i="1"/>
  <c r="GO689" i="1"/>
  <c r="GO690" i="1"/>
  <c r="GO691" i="1"/>
  <c r="GO692" i="1"/>
  <c r="GO693" i="1"/>
  <c r="GO694" i="1"/>
  <c r="GO695" i="1"/>
  <c r="GO696" i="1"/>
  <c r="GO697" i="1"/>
  <c r="GO698" i="1"/>
  <c r="GO699" i="1"/>
  <c r="GO700" i="1"/>
  <c r="GO701" i="1"/>
  <c r="GO702" i="1"/>
  <c r="GO703" i="1"/>
  <c r="GO704" i="1"/>
  <c r="GO705" i="1"/>
  <c r="GO608" i="1"/>
  <c r="GO609" i="1"/>
  <c r="GO610" i="1"/>
  <c r="GO611" i="1"/>
  <c r="GO612" i="1"/>
  <c r="GO613" i="1"/>
  <c r="GO614" i="1"/>
  <c r="GO615" i="1"/>
  <c r="GO616" i="1"/>
  <c r="GO617" i="1"/>
  <c r="GO618" i="1"/>
  <c r="GO619" i="1"/>
  <c r="GO620" i="1"/>
  <c r="GO621" i="1"/>
  <c r="GO622" i="1"/>
  <c r="GO623" i="1"/>
  <c r="GO624" i="1"/>
  <c r="GO625" i="1"/>
  <c r="GO626" i="1"/>
  <c r="GO627" i="1"/>
  <c r="GO628" i="1"/>
  <c r="GO629" i="1"/>
  <c r="GO630" i="1"/>
  <c r="GO631" i="1"/>
  <c r="GO632" i="1"/>
  <c r="GO633" i="1"/>
  <c r="GO634" i="1"/>
  <c r="GO635" i="1"/>
  <c r="GO636" i="1"/>
  <c r="GO637" i="1"/>
  <c r="GO638" i="1"/>
  <c r="GO639" i="1"/>
  <c r="GO640" i="1"/>
  <c r="GO641" i="1"/>
  <c r="GO642" i="1"/>
  <c r="GO643" i="1"/>
  <c r="GO644" i="1"/>
  <c r="GO645" i="1"/>
  <c r="GO646" i="1"/>
  <c r="GO647" i="1"/>
  <c r="GO648" i="1"/>
  <c r="GO649" i="1"/>
  <c r="GO650" i="1"/>
  <c r="GO651" i="1"/>
  <c r="GO652" i="1"/>
  <c r="GO653" i="1"/>
  <c r="GO654" i="1"/>
  <c r="GO655" i="1"/>
  <c r="GO656" i="1"/>
  <c r="GO657" i="1"/>
  <c r="GO658" i="1"/>
  <c r="GO659" i="1"/>
  <c r="GO660" i="1"/>
  <c r="GO661" i="1"/>
  <c r="GO662" i="1"/>
  <c r="GO663" i="1"/>
  <c r="GO664" i="1"/>
  <c r="GO665" i="1"/>
  <c r="GO666" i="1"/>
  <c r="GO667" i="1"/>
  <c r="GO668" i="1"/>
  <c r="GO669" i="1"/>
  <c r="GO670" i="1"/>
  <c r="GO671" i="1"/>
  <c r="GO672" i="1"/>
  <c r="GO606" i="1"/>
  <c r="GO607" i="1"/>
  <c r="GO605" i="1"/>
  <c r="CJ60" i="1"/>
  <c r="CJ59" i="1"/>
  <c r="CJ58" i="1"/>
  <c r="CJ57" i="1"/>
  <c r="BU60" i="1"/>
  <c r="BU59" i="1"/>
  <c r="BU58" i="1"/>
  <c r="BU57" i="1"/>
  <c r="BF60" i="1"/>
  <c r="BF59" i="1"/>
  <c r="BF58" i="1"/>
  <c r="BF57" i="1"/>
  <c r="AQ60" i="1"/>
  <c r="AQ59" i="1"/>
  <c r="AQ58" i="1"/>
  <c r="AQ57" i="1"/>
  <c r="AB60" i="1"/>
  <c r="AB59" i="1"/>
  <c r="AB58" i="1"/>
  <c r="AB57" i="1"/>
  <c r="M60" i="1"/>
  <c r="M59" i="1"/>
  <c r="M58" i="1"/>
  <c r="M57" i="1"/>
  <c r="F359" i="15"/>
  <c r="F358" i="15"/>
  <c r="F357" i="15"/>
  <c r="F356" i="15"/>
  <c r="F355" i="15"/>
  <c r="F354" i="15"/>
  <c r="F353" i="15"/>
  <c r="F352" i="15"/>
  <c r="F351" i="15"/>
  <c r="F350" i="15"/>
  <c r="F349" i="15"/>
  <c r="F348" i="15"/>
  <c r="F347" i="15"/>
  <c r="F346" i="15"/>
  <c r="F345" i="15"/>
  <c r="F344" i="15"/>
  <c r="F343" i="15"/>
  <c r="F342" i="15"/>
  <c r="F341" i="15"/>
  <c r="F340" i="15"/>
  <c r="F339" i="15"/>
  <c r="F338" i="15"/>
  <c r="F337" i="15"/>
  <c r="F336" i="15"/>
  <c r="F335" i="15"/>
  <c r="F334" i="15"/>
  <c r="F333" i="15"/>
  <c r="F332" i="15"/>
  <c r="F331" i="15"/>
  <c r="F330" i="15"/>
  <c r="F329" i="15"/>
  <c r="F328" i="15"/>
  <c r="F327" i="15"/>
  <c r="F326" i="15"/>
  <c r="F325" i="15"/>
  <c r="F324" i="15"/>
  <c r="F323" i="15"/>
  <c r="F322" i="15"/>
  <c r="F321" i="15"/>
  <c r="F320" i="15"/>
  <c r="F319" i="15"/>
  <c r="F318" i="15"/>
  <c r="F317" i="15"/>
  <c r="F316" i="15"/>
  <c r="F315" i="15"/>
  <c r="F314" i="15"/>
  <c r="F313" i="15"/>
  <c r="F312" i="15"/>
  <c r="F311" i="15"/>
  <c r="F310" i="15"/>
  <c r="F309" i="15"/>
  <c r="F308" i="15"/>
  <c r="F307" i="15"/>
  <c r="F306" i="15"/>
  <c r="F305" i="15"/>
  <c r="F304" i="15"/>
  <c r="F303" i="15"/>
  <c r="F302" i="15"/>
  <c r="F301" i="15"/>
  <c r="F300" i="15"/>
  <c r="F299" i="15"/>
  <c r="F298" i="15"/>
  <c r="F297" i="15"/>
  <c r="F296" i="15"/>
  <c r="F295" i="15"/>
  <c r="F294" i="15"/>
  <c r="F293" i="15"/>
  <c r="F292" i="15"/>
  <c r="F291" i="15"/>
  <c r="F290" i="15"/>
  <c r="F289" i="15"/>
  <c r="F288" i="15"/>
  <c r="F287" i="15"/>
  <c r="F286" i="15"/>
  <c r="F285" i="15"/>
  <c r="F284" i="15"/>
  <c r="F283" i="15"/>
  <c r="F282" i="15"/>
  <c r="F281" i="15"/>
  <c r="F280" i="15"/>
  <c r="F279" i="15"/>
  <c r="F278" i="15"/>
  <c r="F277" i="15"/>
  <c r="F276" i="15"/>
  <c r="F275" i="15"/>
  <c r="F274" i="15"/>
  <c r="F273" i="15"/>
  <c r="F272" i="15"/>
  <c r="F271" i="15"/>
  <c r="F270" i="15"/>
  <c r="F269" i="15"/>
  <c r="F268" i="15"/>
  <c r="F267" i="15"/>
  <c r="F266" i="15"/>
  <c r="F265" i="15"/>
  <c r="F264" i="15"/>
  <c r="F263" i="15"/>
  <c r="F262" i="15"/>
  <c r="F261" i="15"/>
  <c r="F260" i="15"/>
  <c r="F259" i="15"/>
  <c r="F258" i="15"/>
  <c r="F257" i="15"/>
  <c r="F256" i="15"/>
  <c r="F255" i="15"/>
  <c r="F254" i="15"/>
  <c r="F253" i="15"/>
  <c r="F252" i="15"/>
  <c r="F251" i="15"/>
  <c r="F250" i="15"/>
  <c r="F249" i="15"/>
  <c r="F248" i="15"/>
  <c r="F247" i="15"/>
  <c r="F246" i="15"/>
  <c r="F245" i="15"/>
  <c r="F244" i="15"/>
  <c r="F243" i="15"/>
  <c r="F242" i="15"/>
  <c r="F241" i="15"/>
  <c r="F240" i="15"/>
  <c r="F239" i="15"/>
  <c r="F238" i="15"/>
  <c r="F237" i="15"/>
  <c r="F236" i="15"/>
  <c r="F235" i="15"/>
  <c r="F234" i="15"/>
  <c r="F233" i="15"/>
  <c r="F232" i="15"/>
  <c r="F231" i="15"/>
  <c r="F230" i="15"/>
  <c r="F229" i="15"/>
  <c r="F228" i="15"/>
  <c r="F227" i="15"/>
  <c r="F226" i="15"/>
  <c r="F225" i="15"/>
  <c r="F224" i="15"/>
  <c r="F223" i="15"/>
  <c r="F222" i="15"/>
  <c r="F221" i="15"/>
  <c r="F220" i="15"/>
  <c r="F219" i="15"/>
  <c r="F218" i="15"/>
  <c r="F217" i="15"/>
  <c r="F216" i="15"/>
  <c r="F215" i="15"/>
  <c r="F214" i="15"/>
  <c r="F213" i="15"/>
  <c r="F212" i="15"/>
  <c r="F211" i="15"/>
  <c r="F210" i="15"/>
  <c r="F209" i="15"/>
  <c r="F208" i="15"/>
  <c r="F207" i="15"/>
  <c r="F206" i="15"/>
  <c r="F205" i="15"/>
  <c r="F204" i="15"/>
  <c r="F203" i="15"/>
  <c r="F202" i="15"/>
  <c r="F201" i="15"/>
  <c r="F200" i="15"/>
  <c r="F199" i="15"/>
  <c r="F198" i="15"/>
  <c r="F197" i="15"/>
  <c r="F196" i="15"/>
  <c r="F195" i="15"/>
  <c r="F194" i="15"/>
  <c r="F193" i="15"/>
  <c r="F192" i="15"/>
  <c r="F191" i="15"/>
  <c r="F190" i="15"/>
  <c r="F189" i="15"/>
  <c r="F188" i="15"/>
  <c r="F187" i="15"/>
  <c r="F186" i="15"/>
  <c r="F185" i="15"/>
  <c r="F184" i="15"/>
  <c r="F183" i="15"/>
  <c r="F182" i="15"/>
  <c r="F181" i="15"/>
  <c r="F180" i="15"/>
  <c r="F179" i="15"/>
  <c r="F178" i="15"/>
  <c r="F177" i="15"/>
  <c r="F176" i="15"/>
  <c r="F175" i="15"/>
  <c r="F174" i="15"/>
  <c r="F173" i="15"/>
  <c r="F172" i="15"/>
  <c r="F171" i="15"/>
  <c r="F170" i="15"/>
  <c r="F169" i="15"/>
  <c r="F168" i="15"/>
  <c r="F167" i="15"/>
  <c r="F166" i="15"/>
  <c r="F165" i="15"/>
  <c r="F164" i="15"/>
  <c r="F163" i="15"/>
  <c r="F162" i="15"/>
  <c r="F161" i="15"/>
  <c r="F160" i="15"/>
  <c r="F159" i="15"/>
  <c r="F158" i="15"/>
  <c r="F157" i="15"/>
  <c r="F156" i="15"/>
  <c r="F155" i="15"/>
  <c r="F154" i="15"/>
  <c r="F153" i="15"/>
  <c r="F152" i="15"/>
  <c r="F151" i="15"/>
  <c r="F150" i="15"/>
  <c r="F149" i="15"/>
  <c r="F148" i="15"/>
  <c r="F147" i="15"/>
  <c r="F146" i="15"/>
  <c r="F145" i="15"/>
  <c r="F144" i="15"/>
  <c r="F143" i="15"/>
  <c r="F142" i="15"/>
  <c r="F141" i="15"/>
  <c r="F140" i="15"/>
  <c r="F139" i="15"/>
  <c r="F138" i="15"/>
  <c r="F137" i="15"/>
  <c r="F136" i="15"/>
  <c r="F135" i="15"/>
  <c r="F134" i="15"/>
  <c r="F133" i="15"/>
  <c r="F132" i="15"/>
  <c r="F131" i="15"/>
  <c r="F130" i="15"/>
  <c r="F129" i="15"/>
  <c r="F128" i="15"/>
  <c r="F127" i="15"/>
  <c r="F126" i="15"/>
  <c r="F125" i="15"/>
  <c r="F124" i="15"/>
  <c r="F123" i="15"/>
  <c r="F122" i="15"/>
  <c r="F121" i="15"/>
  <c r="F120" i="15"/>
  <c r="F119" i="15"/>
  <c r="F118" i="15"/>
  <c r="F117" i="15"/>
  <c r="F116" i="15"/>
  <c r="F115" i="15"/>
  <c r="F114" i="15"/>
  <c r="F113" i="15"/>
  <c r="F112" i="15"/>
  <c r="F111" i="15"/>
  <c r="F110" i="15"/>
  <c r="F109" i="15"/>
  <c r="F108" i="15"/>
  <c r="F107" i="15"/>
  <c r="F106" i="15"/>
  <c r="F105" i="15"/>
  <c r="F104" i="15"/>
  <c r="F103" i="15"/>
  <c r="F102" i="15"/>
  <c r="F101" i="15"/>
  <c r="F100" i="15"/>
  <c r="F99" i="15"/>
  <c r="F98" i="15"/>
  <c r="F97" i="15"/>
  <c r="F96" i="15"/>
  <c r="F95" i="15"/>
  <c r="F94" i="15"/>
  <c r="F93" i="15"/>
  <c r="F92" i="15"/>
  <c r="F91" i="15"/>
  <c r="F90" i="15"/>
  <c r="F89" i="15"/>
  <c r="F88" i="15"/>
  <c r="F87" i="15"/>
  <c r="F86" i="15"/>
  <c r="F85" i="15"/>
  <c r="F84" i="15"/>
  <c r="F83" i="15"/>
  <c r="F82" i="15"/>
  <c r="F81" i="15"/>
  <c r="F80" i="15"/>
  <c r="F79" i="15"/>
  <c r="K78" i="15"/>
  <c r="F78" i="15"/>
  <c r="K77" i="15"/>
  <c r="F77" i="15"/>
  <c r="K76" i="15"/>
  <c r="F76" i="15"/>
  <c r="K75" i="15"/>
  <c r="F75" i="15"/>
  <c r="F74" i="15"/>
  <c r="F73" i="15"/>
  <c r="F72" i="15"/>
  <c r="F71" i="15"/>
  <c r="F70" i="15"/>
  <c r="F69" i="15"/>
  <c r="F68" i="15"/>
  <c r="F67" i="15"/>
  <c r="F66" i="15"/>
  <c r="F65" i="15"/>
  <c r="F64" i="15"/>
  <c r="F63" i="15"/>
  <c r="F62" i="15"/>
  <c r="F61" i="15"/>
  <c r="F60" i="15"/>
  <c r="F59" i="15"/>
  <c r="A2" i="15"/>
  <c r="F174" i="10" l="1"/>
  <c r="F170" i="10" s="1"/>
  <c r="F184" i="10"/>
  <c r="F136" i="10"/>
  <c r="F133" i="10"/>
  <c r="F161" i="10"/>
  <c r="F169" i="10"/>
  <c r="F179" i="10"/>
  <c r="F188" i="10"/>
  <c r="F143" i="10"/>
  <c r="F152" i="10"/>
  <c r="F135" i="10"/>
  <c r="ET62" i="1"/>
  <c r="F50" i="9" s="1"/>
  <c r="AN31" i="10" s="1"/>
  <c r="F154" i="10"/>
  <c r="F145" i="10"/>
  <c r="F163" i="10"/>
  <c r="F172" i="10"/>
  <c r="F181" i="10"/>
  <c r="F156" i="10"/>
  <c r="F165" i="10"/>
  <c r="F139" i="10"/>
  <c r="F147" i="10"/>
  <c r="F140" i="10"/>
  <c r="F148" i="10"/>
  <c r="F159" i="10"/>
  <c r="F168" i="10"/>
  <c r="F178" i="10"/>
  <c r="F187" i="10"/>
  <c r="F182" i="10" s="1"/>
  <c r="F142" i="10"/>
  <c r="F151" i="10"/>
  <c r="F134" i="10"/>
  <c r="F155" i="10"/>
  <c r="E182" i="10"/>
  <c r="E176" i="10"/>
  <c r="E170" i="10"/>
  <c r="E160" i="10"/>
  <c r="E150" i="10"/>
  <c r="E138" i="10"/>
  <c r="E131" i="10"/>
  <c r="D182" i="10"/>
  <c r="D176" i="10"/>
  <c r="D170" i="10"/>
  <c r="D160" i="10"/>
  <c r="D150" i="10"/>
  <c r="D138" i="10"/>
  <c r="D131" i="10"/>
  <c r="C182" i="10"/>
  <c r="C176" i="10"/>
  <c r="C170" i="10"/>
  <c r="C160" i="10"/>
  <c r="C150" i="10"/>
  <c r="C138" i="10"/>
  <c r="C131" i="10"/>
  <c r="EA62" i="1"/>
  <c r="F47" i="9" s="1"/>
  <c r="AN30" i="10" s="1"/>
  <c r="DE62" i="1"/>
  <c r="F36" i="9" s="1"/>
  <c r="AE30" i="10" s="1"/>
  <c r="CJ62" i="1"/>
  <c r="F29" i="9" s="1"/>
  <c r="W31" i="10" s="1"/>
  <c r="BU62" i="1"/>
  <c r="F26" i="9" s="1"/>
  <c r="W30" i="10" s="1"/>
  <c r="BF62" i="1"/>
  <c r="F21" i="9" s="1"/>
  <c r="M33" i="10" s="1"/>
  <c r="AQ62" i="1"/>
  <c r="F18" i="9" s="1"/>
  <c r="M32" i="10" s="1"/>
  <c r="AB62" i="1"/>
  <c r="F15" i="9" s="1"/>
  <c r="M31" i="10" s="1"/>
  <c r="M62" i="1"/>
  <c r="F10" i="9" s="1"/>
  <c r="M30" i="10" s="1"/>
  <c r="N60" i="15"/>
  <c r="E32" i="10" s="1"/>
  <c r="N61" i="15"/>
  <c r="F4" i="9" s="1"/>
  <c r="E30" i="10" s="1"/>
  <c r="N62" i="15"/>
  <c r="F7" i="9" s="1"/>
  <c r="E31" i="10" s="1"/>
  <c r="F131" i="10" l="1"/>
  <c r="F150" i="10"/>
  <c r="F138" i="10"/>
  <c r="F160" i="10"/>
  <c r="F176" i="10"/>
  <c r="C60" i="3"/>
  <c r="C59" i="3"/>
  <c r="C62" i="3"/>
  <c r="C57" i="3"/>
  <c r="CY59" i="1"/>
  <c r="DL59" i="1"/>
  <c r="CY60" i="1"/>
  <c r="CY58" i="1"/>
  <c r="CY57" i="1"/>
  <c r="CS60" i="1"/>
  <c r="CS59" i="1"/>
  <c r="CS58" i="1"/>
  <c r="CS57" i="1"/>
  <c r="CE57" i="1"/>
  <c r="BP57" i="1"/>
  <c r="GO305" i="1"/>
  <c r="GO306" i="1"/>
  <c r="GO307" i="1"/>
  <c r="GO308" i="1"/>
  <c r="GO309" i="1"/>
  <c r="GO310" i="1"/>
  <c r="GO311" i="1"/>
  <c r="GO312" i="1"/>
  <c r="GO313" i="1"/>
  <c r="GO314" i="1"/>
  <c r="GO315" i="1"/>
  <c r="GO316" i="1"/>
  <c r="GO317" i="1"/>
  <c r="GO318" i="1"/>
  <c r="GO319" i="1"/>
  <c r="GO320" i="1"/>
  <c r="GO321" i="1"/>
  <c r="GO322" i="1"/>
  <c r="GO323" i="1"/>
  <c r="GO324" i="1"/>
  <c r="GO325" i="1"/>
  <c r="GO326" i="1"/>
  <c r="GO327" i="1"/>
  <c r="GO328" i="1"/>
  <c r="GO329" i="1"/>
  <c r="GO330" i="1"/>
  <c r="GO331" i="1"/>
  <c r="GO332" i="1"/>
  <c r="GO333" i="1"/>
  <c r="GO334" i="1"/>
  <c r="GO335" i="1"/>
  <c r="GO336" i="1"/>
  <c r="GO337" i="1"/>
  <c r="GO338" i="1"/>
  <c r="GO339" i="1"/>
  <c r="GO340" i="1"/>
  <c r="GO341" i="1"/>
  <c r="GO342" i="1"/>
  <c r="GO343" i="1"/>
  <c r="GO344" i="1"/>
  <c r="GO345" i="1"/>
  <c r="GO346" i="1"/>
  <c r="GO347" i="1"/>
  <c r="GO348" i="1"/>
  <c r="GO349" i="1"/>
  <c r="GO350" i="1"/>
  <c r="GO351" i="1"/>
  <c r="GO352" i="1"/>
  <c r="GO353" i="1"/>
  <c r="GO354" i="1"/>
  <c r="GO355" i="1"/>
  <c r="GO356" i="1"/>
  <c r="GO357" i="1"/>
  <c r="GO358" i="1"/>
  <c r="GO359" i="1"/>
  <c r="GO360" i="1"/>
  <c r="GO361" i="1"/>
  <c r="GO362" i="1"/>
  <c r="GO363" i="1"/>
  <c r="GO364" i="1"/>
  <c r="GO365" i="1"/>
  <c r="GO366" i="1"/>
  <c r="GO367" i="1"/>
  <c r="GO368" i="1"/>
  <c r="GO369" i="1"/>
  <c r="GO370" i="1"/>
  <c r="GO371" i="1"/>
  <c r="GO372" i="1"/>
  <c r="GO373" i="1"/>
  <c r="GO374" i="1"/>
  <c r="GO375" i="1"/>
  <c r="GO376" i="1"/>
  <c r="GO377" i="1"/>
  <c r="GO378" i="1"/>
  <c r="GO379" i="1"/>
  <c r="GO380" i="1"/>
  <c r="GO381" i="1"/>
  <c r="GO382" i="1"/>
  <c r="GO383" i="1"/>
  <c r="GO384" i="1"/>
  <c r="GO385" i="1"/>
  <c r="GO386" i="1"/>
  <c r="GO387" i="1"/>
  <c r="GO388" i="1"/>
  <c r="GO389" i="1"/>
  <c r="GO390" i="1"/>
  <c r="GO391" i="1"/>
  <c r="GO392" i="1"/>
  <c r="GO393" i="1"/>
  <c r="GO394" i="1"/>
  <c r="GO395" i="1"/>
  <c r="GO396" i="1"/>
  <c r="GO397" i="1"/>
  <c r="GO398" i="1"/>
  <c r="GO399" i="1"/>
  <c r="GO400" i="1"/>
  <c r="GO401" i="1"/>
  <c r="GO402" i="1"/>
  <c r="GO403" i="1"/>
  <c r="GO404" i="1"/>
  <c r="GO405" i="1"/>
  <c r="GO406" i="1"/>
  <c r="GO407" i="1"/>
  <c r="GO408" i="1"/>
  <c r="GO409" i="1"/>
  <c r="GO410" i="1"/>
  <c r="GO411" i="1"/>
  <c r="GO412" i="1"/>
  <c r="GO413" i="1"/>
  <c r="GO414" i="1"/>
  <c r="GO415" i="1"/>
  <c r="GO416" i="1"/>
  <c r="GO417" i="1"/>
  <c r="GO418" i="1"/>
  <c r="GO419" i="1"/>
  <c r="GO420" i="1"/>
  <c r="GO421" i="1"/>
  <c r="GO422" i="1"/>
  <c r="GO423" i="1"/>
  <c r="GO424" i="1"/>
  <c r="GO425" i="1"/>
  <c r="GO426" i="1"/>
  <c r="GO427" i="1"/>
  <c r="GO428" i="1"/>
  <c r="GO429" i="1"/>
  <c r="GO430" i="1"/>
  <c r="GO431" i="1"/>
  <c r="GO432" i="1"/>
  <c r="GO433" i="1"/>
  <c r="GO434" i="1"/>
  <c r="GO435" i="1"/>
  <c r="GO436" i="1"/>
  <c r="GO437" i="1"/>
  <c r="GO438" i="1"/>
  <c r="GO439" i="1"/>
  <c r="GO440" i="1"/>
  <c r="GO441" i="1"/>
  <c r="GO442" i="1"/>
  <c r="GO443" i="1"/>
  <c r="GO444" i="1"/>
  <c r="GO445" i="1"/>
  <c r="GO446" i="1"/>
  <c r="GO447" i="1"/>
  <c r="GO448" i="1"/>
  <c r="GO449" i="1"/>
  <c r="GO450" i="1"/>
  <c r="GO451" i="1"/>
  <c r="GO452" i="1"/>
  <c r="GO453" i="1"/>
  <c r="GO454" i="1"/>
  <c r="GO455" i="1"/>
  <c r="GO456" i="1"/>
  <c r="GO457" i="1"/>
  <c r="GO458" i="1"/>
  <c r="GO459" i="1"/>
  <c r="GO460" i="1"/>
  <c r="GO461" i="1"/>
  <c r="GO462" i="1"/>
  <c r="GO463" i="1"/>
  <c r="GO464" i="1"/>
  <c r="GO465" i="1"/>
  <c r="GO466" i="1"/>
  <c r="GO467" i="1"/>
  <c r="GO468" i="1"/>
  <c r="GO469" i="1"/>
  <c r="GO470" i="1"/>
  <c r="GO471" i="1"/>
  <c r="GO472" i="1"/>
  <c r="GO473" i="1"/>
  <c r="GO474" i="1"/>
  <c r="GO475" i="1"/>
  <c r="GO476" i="1"/>
  <c r="GO477" i="1"/>
  <c r="GO478" i="1"/>
  <c r="GO479" i="1"/>
  <c r="GO480" i="1"/>
  <c r="GO481" i="1"/>
  <c r="GO482" i="1"/>
  <c r="GO483" i="1"/>
  <c r="GO484" i="1"/>
  <c r="GO485" i="1"/>
  <c r="GO486" i="1"/>
  <c r="GO487" i="1"/>
  <c r="GO488" i="1"/>
  <c r="GO489" i="1"/>
  <c r="GO490" i="1"/>
  <c r="GO491" i="1"/>
  <c r="GO492" i="1"/>
  <c r="GO493" i="1"/>
  <c r="GO494" i="1"/>
  <c r="GO495" i="1"/>
  <c r="GO496" i="1"/>
  <c r="GO497" i="1"/>
  <c r="GO498" i="1"/>
  <c r="GO499" i="1"/>
  <c r="GO500" i="1"/>
  <c r="GO501" i="1"/>
  <c r="GO502" i="1"/>
  <c r="GO503" i="1"/>
  <c r="GO504" i="1"/>
  <c r="GO505" i="1"/>
  <c r="GO506" i="1"/>
  <c r="GO507" i="1"/>
  <c r="GO508" i="1"/>
  <c r="GO509" i="1"/>
  <c r="GO510" i="1"/>
  <c r="GO511" i="1"/>
  <c r="GO512" i="1"/>
  <c r="GO513" i="1"/>
  <c r="GO514" i="1"/>
  <c r="GO515" i="1"/>
  <c r="GO516" i="1"/>
  <c r="GO517" i="1"/>
  <c r="GO518" i="1"/>
  <c r="GO519" i="1"/>
  <c r="GO520" i="1"/>
  <c r="GO521" i="1"/>
  <c r="GO522" i="1"/>
  <c r="GO523" i="1"/>
  <c r="GO524" i="1"/>
  <c r="GO525" i="1"/>
  <c r="GO526" i="1"/>
  <c r="GO527" i="1"/>
  <c r="GO528" i="1"/>
  <c r="GO529" i="1"/>
  <c r="GO530" i="1"/>
  <c r="GO531" i="1"/>
  <c r="GO532" i="1"/>
  <c r="GO533" i="1"/>
  <c r="GO534" i="1"/>
  <c r="GO535" i="1"/>
  <c r="GO536" i="1"/>
  <c r="GO537" i="1"/>
  <c r="GO538" i="1"/>
  <c r="GO539" i="1"/>
  <c r="GO540" i="1"/>
  <c r="GO541" i="1"/>
  <c r="GO542" i="1"/>
  <c r="GO543" i="1"/>
  <c r="GO544" i="1"/>
  <c r="GO545" i="1"/>
  <c r="GO546" i="1"/>
  <c r="GO547" i="1"/>
  <c r="GO548" i="1"/>
  <c r="GO549" i="1"/>
  <c r="GO550" i="1"/>
  <c r="GO551" i="1"/>
  <c r="GO552" i="1"/>
  <c r="GO553" i="1"/>
  <c r="GO554" i="1"/>
  <c r="GO555" i="1"/>
  <c r="GO556" i="1"/>
  <c r="GO557" i="1"/>
  <c r="GO558" i="1"/>
  <c r="GO559" i="1"/>
  <c r="GO560" i="1"/>
  <c r="GO561" i="1"/>
  <c r="GO562" i="1"/>
  <c r="GO563" i="1"/>
  <c r="GO564" i="1"/>
  <c r="GO565" i="1"/>
  <c r="GO566" i="1"/>
  <c r="GO567" i="1"/>
  <c r="GO568" i="1"/>
  <c r="GO569" i="1"/>
  <c r="GO570" i="1"/>
  <c r="GO571" i="1"/>
  <c r="GO572" i="1"/>
  <c r="GO573" i="1"/>
  <c r="GO574" i="1"/>
  <c r="GO575" i="1"/>
  <c r="GO576" i="1"/>
  <c r="GO577" i="1"/>
  <c r="GO578" i="1"/>
  <c r="GO579" i="1"/>
  <c r="GO580" i="1"/>
  <c r="GO581" i="1"/>
  <c r="GO582" i="1"/>
  <c r="GO583" i="1"/>
  <c r="GO584" i="1"/>
  <c r="GO585" i="1"/>
  <c r="GO586" i="1"/>
  <c r="GO587" i="1"/>
  <c r="GO588" i="1"/>
  <c r="GO589" i="1"/>
  <c r="GO590" i="1"/>
  <c r="GO591" i="1"/>
  <c r="GO592" i="1"/>
  <c r="GO593" i="1"/>
  <c r="GO594" i="1"/>
  <c r="GO595" i="1"/>
  <c r="GO596" i="1"/>
  <c r="GO597" i="1"/>
  <c r="GO598" i="1"/>
  <c r="GO599" i="1"/>
  <c r="GO600" i="1"/>
  <c r="GO601" i="1"/>
  <c r="GO602" i="1"/>
  <c r="GO603" i="1"/>
  <c r="GO604" i="1"/>
  <c r="GO304" i="1"/>
  <c r="GO296" i="1"/>
  <c r="GO297" i="1"/>
  <c r="GO298" i="1"/>
  <c r="GO299" i="1"/>
  <c r="GO300" i="1"/>
  <c r="GO301" i="1"/>
  <c r="GO302" i="1"/>
  <c r="GO303" i="1"/>
  <c r="GO4" i="1"/>
  <c r="GO5" i="1"/>
  <c r="GO6" i="1"/>
  <c r="GO7" i="1"/>
  <c r="GO8" i="1"/>
  <c r="GO9" i="1"/>
  <c r="GO10" i="1"/>
  <c r="GO11" i="1"/>
  <c r="GO12" i="1"/>
  <c r="GO13" i="1"/>
  <c r="GO14" i="1"/>
  <c r="GO15" i="1"/>
  <c r="GO16" i="1"/>
  <c r="GO17" i="1"/>
  <c r="GO18" i="1"/>
  <c r="GO19" i="1"/>
  <c r="GO20" i="1"/>
  <c r="GO21" i="1"/>
  <c r="GO22" i="1"/>
  <c r="GO23" i="1"/>
  <c r="GO24" i="1"/>
  <c r="GO25" i="1"/>
  <c r="GO26" i="1"/>
  <c r="GO27" i="1"/>
  <c r="GO28" i="1"/>
  <c r="GO29" i="1"/>
  <c r="GO30" i="1"/>
  <c r="GO31" i="1"/>
  <c r="GO32" i="1"/>
  <c r="GO33" i="1"/>
  <c r="GO34" i="1"/>
  <c r="GO35" i="1"/>
  <c r="GO36" i="1"/>
  <c r="GO37" i="1"/>
  <c r="GO38" i="1"/>
  <c r="GO39" i="1"/>
  <c r="GO40" i="1"/>
  <c r="GO41" i="1"/>
  <c r="GO42" i="1"/>
  <c r="GO43" i="1"/>
  <c r="GO44" i="1"/>
  <c r="GO45" i="1"/>
  <c r="GO46" i="1"/>
  <c r="GO47" i="1"/>
  <c r="GO48" i="1"/>
  <c r="GO49" i="1"/>
  <c r="GO50" i="1"/>
  <c r="GO51" i="1"/>
  <c r="GO52" i="1"/>
  <c r="GO53" i="1"/>
  <c r="GO54" i="1"/>
  <c r="GO55" i="1"/>
  <c r="GO56" i="1"/>
  <c r="GO57" i="1"/>
  <c r="GO58" i="1"/>
  <c r="GO59" i="1"/>
  <c r="GO60" i="1"/>
  <c r="GO61" i="1"/>
  <c r="GO62" i="1"/>
  <c r="GO63" i="1"/>
  <c r="GO64" i="1"/>
  <c r="GO65" i="1"/>
  <c r="GO66" i="1"/>
  <c r="GO67" i="1"/>
  <c r="GO68" i="1"/>
  <c r="GO69" i="1"/>
  <c r="GO70" i="1"/>
  <c r="GO71" i="1"/>
  <c r="GO72" i="1"/>
  <c r="GO73" i="1"/>
  <c r="GO74" i="1"/>
  <c r="GO75" i="1"/>
  <c r="GO76" i="1"/>
  <c r="GO77" i="1"/>
  <c r="GO78" i="1"/>
  <c r="GO79" i="1"/>
  <c r="GO80" i="1"/>
  <c r="GO81" i="1"/>
  <c r="GO82" i="1"/>
  <c r="GO83" i="1"/>
  <c r="GO84" i="1"/>
  <c r="GO85" i="1"/>
  <c r="GO86" i="1"/>
  <c r="GO87" i="1"/>
  <c r="GO88" i="1"/>
  <c r="GO89" i="1"/>
  <c r="GO90" i="1"/>
  <c r="GO91" i="1"/>
  <c r="GO92" i="1"/>
  <c r="GO93" i="1"/>
  <c r="GO94" i="1"/>
  <c r="GO95" i="1"/>
  <c r="GO96" i="1"/>
  <c r="GO97" i="1"/>
  <c r="GO98" i="1"/>
  <c r="GO99" i="1"/>
  <c r="GO100" i="1"/>
  <c r="GO101" i="1"/>
  <c r="GO102" i="1"/>
  <c r="GO103" i="1"/>
  <c r="GO104" i="1"/>
  <c r="GO105" i="1"/>
  <c r="GO106" i="1"/>
  <c r="GO107" i="1"/>
  <c r="GO108" i="1"/>
  <c r="GO109" i="1"/>
  <c r="GO110" i="1"/>
  <c r="GO111" i="1"/>
  <c r="GO112" i="1"/>
  <c r="GO113" i="1"/>
  <c r="GO114" i="1"/>
  <c r="GO115" i="1"/>
  <c r="GO116" i="1"/>
  <c r="GO117" i="1"/>
  <c r="GO118" i="1"/>
  <c r="GO119" i="1"/>
  <c r="GO120" i="1"/>
  <c r="GO121" i="1"/>
  <c r="GO122" i="1"/>
  <c r="GO123" i="1"/>
  <c r="GO124" i="1"/>
  <c r="GO125" i="1"/>
  <c r="GO126" i="1"/>
  <c r="GO127" i="1"/>
  <c r="GO128" i="1"/>
  <c r="GO129" i="1"/>
  <c r="GO130" i="1"/>
  <c r="GO131" i="1"/>
  <c r="GO132" i="1"/>
  <c r="GO133" i="1"/>
  <c r="GO134" i="1"/>
  <c r="GO135" i="1"/>
  <c r="GO136" i="1"/>
  <c r="GO137" i="1"/>
  <c r="GO138" i="1"/>
  <c r="GO139" i="1"/>
  <c r="GO140" i="1"/>
  <c r="GO141" i="1"/>
  <c r="GO142" i="1"/>
  <c r="GO143" i="1"/>
  <c r="GO144" i="1"/>
  <c r="GO145" i="1"/>
  <c r="GO146" i="1"/>
  <c r="GO147" i="1"/>
  <c r="GO148" i="1"/>
  <c r="GO149" i="1"/>
  <c r="GO150" i="1"/>
  <c r="GO151" i="1"/>
  <c r="GO152" i="1"/>
  <c r="GO153" i="1"/>
  <c r="GO154" i="1"/>
  <c r="GO155" i="1"/>
  <c r="GO156" i="1"/>
  <c r="GO157" i="1"/>
  <c r="GO158" i="1"/>
  <c r="GO159" i="1"/>
  <c r="GO160" i="1"/>
  <c r="GO161" i="1"/>
  <c r="GO162" i="1"/>
  <c r="GO163" i="1"/>
  <c r="GO164" i="1"/>
  <c r="GO165" i="1"/>
  <c r="GO166" i="1"/>
  <c r="GO167" i="1"/>
  <c r="GO168" i="1"/>
  <c r="GO169" i="1"/>
  <c r="GO170" i="1"/>
  <c r="GO171" i="1"/>
  <c r="GO172" i="1"/>
  <c r="GO173" i="1"/>
  <c r="GO174" i="1"/>
  <c r="GO175" i="1"/>
  <c r="GO176" i="1"/>
  <c r="GO177" i="1"/>
  <c r="GO178" i="1"/>
  <c r="GO179" i="1"/>
  <c r="GO180" i="1"/>
  <c r="GO181" i="1"/>
  <c r="GO182" i="1"/>
  <c r="GO183" i="1"/>
  <c r="GO184" i="1"/>
  <c r="GO185" i="1"/>
  <c r="GO186" i="1"/>
  <c r="GO187" i="1"/>
  <c r="GO188" i="1"/>
  <c r="GO189" i="1"/>
  <c r="GO190" i="1"/>
  <c r="GO191" i="1"/>
  <c r="GO192" i="1"/>
  <c r="GO193" i="1"/>
  <c r="GO194" i="1"/>
  <c r="GO195" i="1"/>
  <c r="GO196" i="1"/>
  <c r="GO197" i="1"/>
  <c r="GO198" i="1"/>
  <c r="GO199" i="1"/>
  <c r="GO200" i="1"/>
  <c r="GO201" i="1"/>
  <c r="GO202" i="1"/>
  <c r="GO203" i="1"/>
  <c r="GO204" i="1"/>
  <c r="GO205" i="1"/>
  <c r="GO206" i="1"/>
  <c r="GO207" i="1"/>
  <c r="GO208" i="1"/>
  <c r="GO209" i="1"/>
  <c r="GO210" i="1"/>
  <c r="GO211" i="1"/>
  <c r="GO212" i="1"/>
  <c r="GO213" i="1"/>
  <c r="GO214" i="1"/>
  <c r="GO215" i="1"/>
  <c r="GO216" i="1"/>
  <c r="GO217" i="1"/>
  <c r="GO218" i="1"/>
  <c r="GO219" i="1"/>
  <c r="GO220" i="1"/>
  <c r="GO221" i="1"/>
  <c r="GO222" i="1"/>
  <c r="GO223" i="1"/>
  <c r="GO224" i="1"/>
  <c r="GO225" i="1"/>
  <c r="GO226" i="1"/>
  <c r="GO227" i="1"/>
  <c r="GO228" i="1"/>
  <c r="GO229" i="1"/>
  <c r="GO230" i="1"/>
  <c r="GO231" i="1"/>
  <c r="GO232" i="1"/>
  <c r="GO233" i="1"/>
  <c r="GO234" i="1"/>
  <c r="GO235" i="1"/>
  <c r="GO236" i="1"/>
  <c r="GO237" i="1"/>
  <c r="GO238" i="1"/>
  <c r="GO239" i="1"/>
  <c r="GO240" i="1"/>
  <c r="GO241" i="1"/>
  <c r="GO242" i="1"/>
  <c r="GO243" i="1"/>
  <c r="GO244" i="1"/>
  <c r="GO245" i="1"/>
  <c r="GO246" i="1"/>
  <c r="GO247" i="1"/>
  <c r="GO248" i="1"/>
  <c r="GO249" i="1"/>
  <c r="GO250" i="1"/>
  <c r="GO251" i="1"/>
  <c r="GO252" i="1"/>
  <c r="GO253" i="1"/>
  <c r="GO254" i="1"/>
  <c r="GO255" i="1"/>
  <c r="GO256" i="1"/>
  <c r="GO257" i="1"/>
  <c r="GO258" i="1"/>
  <c r="GO259" i="1"/>
  <c r="GO260" i="1"/>
  <c r="GO261" i="1"/>
  <c r="GO262" i="1"/>
  <c r="GO263" i="1"/>
  <c r="GO264" i="1"/>
  <c r="GO265" i="1"/>
  <c r="GO266" i="1"/>
  <c r="GO267" i="1"/>
  <c r="GO268" i="1"/>
  <c r="GO269" i="1"/>
  <c r="GO270" i="1"/>
  <c r="GO271" i="1"/>
  <c r="GO272" i="1"/>
  <c r="GO273" i="1"/>
  <c r="GO274" i="1"/>
  <c r="GO275" i="1"/>
  <c r="GO276" i="1"/>
  <c r="GO277" i="1"/>
  <c r="GO278" i="1"/>
  <c r="GO279" i="1"/>
  <c r="GO280" i="1"/>
  <c r="GO281" i="1"/>
  <c r="GO282" i="1"/>
  <c r="GO283" i="1"/>
  <c r="GO284" i="1"/>
  <c r="GO285" i="1"/>
  <c r="GO286" i="1"/>
  <c r="GO287" i="1"/>
  <c r="GO288" i="1"/>
  <c r="GO289" i="1"/>
  <c r="GO290" i="1"/>
  <c r="GO291" i="1"/>
  <c r="GO292" i="1"/>
  <c r="GO293" i="1"/>
  <c r="GO294" i="1"/>
  <c r="GO295" i="1"/>
  <c r="GO3" i="1"/>
  <c r="CR62" i="1"/>
  <c r="F31" i="9" s="1"/>
  <c r="CR60" i="1"/>
  <c r="CR59" i="1"/>
  <c r="CR58" i="1"/>
  <c r="CR57" i="1"/>
  <c r="E60" i="4"/>
  <c r="B60" i="3"/>
  <c r="B59" i="3"/>
  <c r="B58" i="3"/>
  <c r="B57" i="3"/>
  <c r="FA60" i="1"/>
  <c r="FA59" i="1"/>
  <c r="FA58" i="1"/>
  <c r="FA57" i="1"/>
  <c r="FA62" i="1"/>
  <c r="EZ60" i="1"/>
  <c r="EZ59" i="1"/>
  <c r="EZ58" i="1"/>
  <c r="EZ57" i="1"/>
  <c r="EH62" i="1"/>
  <c r="EH60" i="1"/>
  <c r="EH59" i="1"/>
  <c r="EH58" i="1"/>
  <c r="EG62" i="1"/>
  <c r="EG60" i="1"/>
  <c r="EG59" i="1"/>
  <c r="EG58" i="1"/>
  <c r="EG57" i="1"/>
  <c r="BK57" i="1"/>
  <c r="DN57" i="1"/>
  <c r="DO57" i="1"/>
  <c r="DN58" i="1"/>
  <c r="DO58" i="1"/>
  <c r="DN59" i="1"/>
  <c r="DO59" i="1"/>
  <c r="DN60" i="1"/>
  <c r="DO60" i="1"/>
  <c r="DN62" i="1"/>
  <c r="DO62" i="1"/>
  <c r="DK57" i="1"/>
  <c r="DL57" i="1"/>
  <c r="DK58" i="1"/>
  <c r="DL58" i="1"/>
  <c r="DK59" i="1"/>
  <c r="DK60" i="1"/>
  <c r="DL60" i="1"/>
  <c r="DK62" i="1"/>
  <c r="DL62" i="1"/>
  <c r="CP62" i="1"/>
  <c r="CP60" i="1"/>
  <c r="CP59" i="1"/>
  <c r="CP58" i="1"/>
  <c r="CP57" i="1"/>
  <c r="CY62" i="1" l="1"/>
  <c r="CS62" i="1"/>
  <c r="F34" i="9" s="1"/>
  <c r="AD30" i="10" s="1"/>
  <c r="EO59" i="1"/>
  <c r="EO60" i="1"/>
  <c r="EO57" i="1"/>
  <c r="EO58" i="1"/>
  <c r="EJ60" i="1"/>
  <c r="EJ59" i="1"/>
  <c r="EJ58" i="1"/>
  <c r="EJ57" i="1"/>
  <c r="DV57" i="1"/>
  <c r="DV58" i="1"/>
  <c r="DV59" i="1"/>
  <c r="DV60" i="1"/>
  <c r="DQ60" i="1"/>
  <c r="DQ59" i="1"/>
  <c r="DQ58" i="1"/>
  <c r="DQ57" i="1"/>
  <c r="CE58" i="1"/>
  <c r="CE59" i="1"/>
  <c r="CE60" i="1"/>
  <c r="BZ57" i="1"/>
  <c r="BZ58" i="1"/>
  <c r="BZ59" i="1"/>
  <c r="BZ60" i="1"/>
  <c r="BP58" i="1"/>
  <c r="BP59" i="1"/>
  <c r="BP60" i="1"/>
  <c r="BK58" i="1"/>
  <c r="BK59" i="1"/>
  <c r="BK60" i="1"/>
  <c r="BA57" i="1"/>
  <c r="BA58" i="1"/>
  <c r="BA59" i="1"/>
  <c r="BA60" i="1"/>
  <c r="AV57" i="1"/>
  <c r="AV58" i="1"/>
  <c r="AV59" i="1"/>
  <c r="AV60" i="1"/>
  <c r="AL57" i="1"/>
  <c r="AL58" i="1"/>
  <c r="AL59" i="1"/>
  <c r="AL60" i="1"/>
  <c r="AG57" i="1"/>
  <c r="AG58" i="1"/>
  <c r="AG59" i="1"/>
  <c r="AG60" i="1"/>
  <c r="W57" i="1"/>
  <c r="W58" i="1"/>
  <c r="W59" i="1"/>
  <c r="W60" i="1"/>
  <c r="R57" i="1"/>
  <c r="R58" i="1"/>
  <c r="R59" i="1"/>
  <c r="R60" i="1"/>
  <c r="H57" i="1"/>
  <c r="H58" i="1"/>
  <c r="H59" i="1"/>
  <c r="H60" i="1"/>
  <c r="B60" i="1"/>
  <c r="B59" i="1"/>
  <c r="B58" i="1"/>
  <c r="B57" i="1"/>
  <c r="F59" i="5"/>
  <c r="C57" i="4"/>
  <c r="D57" i="4"/>
  <c r="E57" i="4"/>
  <c r="F57" i="4"/>
  <c r="G57" i="4"/>
  <c r="H57" i="4"/>
  <c r="I57" i="4"/>
  <c r="C58" i="4"/>
  <c r="D58" i="4"/>
  <c r="E58" i="4"/>
  <c r="F58" i="4"/>
  <c r="G58" i="4"/>
  <c r="H58" i="4"/>
  <c r="I58" i="4"/>
  <c r="C59" i="4"/>
  <c r="D59" i="4"/>
  <c r="E59" i="4"/>
  <c r="F59" i="4"/>
  <c r="G59" i="4"/>
  <c r="H59" i="4"/>
  <c r="I59" i="4"/>
  <c r="C60" i="4"/>
  <c r="D60" i="4"/>
  <c r="F60" i="4"/>
  <c r="G60" i="4"/>
  <c r="H60" i="4"/>
  <c r="I60" i="4"/>
  <c r="B60" i="4"/>
  <c r="B59" i="4"/>
  <c r="B58" i="4"/>
  <c r="B57" i="4"/>
  <c r="D57" i="3"/>
  <c r="E57" i="3"/>
  <c r="F57" i="3"/>
  <c r="G57" i="3"/>
  <c r="D58" i="3"/>
  <c r="E58" i="3"/>
  <c r="F58" i="3"/>
  <c r="G58" i="3"/>
  <c r="D59" i="3"/>
  <c r="E59" i="3"/>
  <c r="F59" i="3"/>
  <c r="G59" i="3"/>
  <c r="D60" i="3"/>
  <c r="E60" i="3"/>
  <c r="F60" i="3"/>
  <c r="G60" i="3"/>
  <c r="CO57" i="1"/>
  <c r="EF57" i="1"/>
  <c r="EH57" i="1"/>
  <c r="CO58" i="1"/>
  <c r="EF58" i="1"/>
  <c r="CO59" i="1"/>
  <c r="EF59" i="1"/>
  <c r="CO60" i="1"/>
  <c r="EF60" i="1"/>
  <c r="K77" i="5"/>
  <c r="K76" i="5"/>
  <c r="K78" i="6"/>
  <c r="K75" i="6"/>
  <c r="K74" i="5"/>
  <c r="K75" i="5"/>
  <c r="K77" i="6"/>
  <c r="K76" i="6"/>
  <c r="F62" i="3" l="1"/>
  <c r="E62" i="3"/>
  <c r="EJ62" i="1"/>
  <c r="F48" i="9" s="1"/>
  <c r="AM31" i="10" s="1"/>
  <c r="DV62" i="1"/>
  <c r="F46" i="9" s="1"/>
  <c r="AL30" i="10" s="1"/>
  <c r="DQ62" i="1"/>
  <c r="F45" i="9" s="1"/>
  <c r="AM30" i="10" s="1"/>
  <c r="CE62" i="1"/>
  <c r="F28" i="9" s="1"/>
  <c r="U31" i="10" s="1"/>
  <c r="BZ62" i="1"/>
  <c r="F27" i="9" s="1"/>
  <c r="V31" i="10" s="1"/>
  <c r="BP62" i="1"/>
  <c r="F25" i="9" s="1"/>
  <c r="U30" i="10" s="1"/>
  <c r="BK62" i="1"/>
  <c r="F24" i="9" s="1"/>
  <c r="V30" i="10" s="1"/>
  <c r="BA62" i="1"/>
  <c r="F20" i="9" s="1"/>
  <c r="K33" i="10" s="1"/>
  <c r="AV62" i="1"/>
  <c r="AL62" i="1"/>
  <c r="F17" i="9" s="1"/>
  <c r="K32" i="10" s="1"/>
  <c r="AG62" i="1"/>
  <c r="F16" i="9" s="1"/>
  <c r="L32" i="10" s="1"/>
  <c r="W62" i="1"/>
  <c r="F14" i="9" s="1"/>
  <c r="K31" i="10" s="1"/>
  <c r="H62" i="1"/>
  <c r="B62" i="1"/>
  <c r="F8" i="9" s="1"/>
  <c r="L30" i="10" s="1"/>
  <c r="EO62" i="1"/>
  <c r="F49" i="9" s="1"/>
  <c r="AL31" i="10" s="1"/>
  <c r="R62" i="1"/>
  <c r="F13" i="9" s="1"/>
  <c r="L31" i="10" s="1"/>
  <c r="D62" i="4"/>
  <c r="F59" i="6"/>
  <c r="K30" i="10" l="1"/>
  <c r="F9" i="9"/>
  <c r="F19" i="9"/>
  <c r="L33" i="10" s="1"/>
  <c r="N33" i="10" s="1"/>
  <c r="AO31" i="10"/>
  <c r="N30" i="10"/>
  <c r="AO30" i="10"/>
  <c r="X30" i="10"/>
  <c r="X31" i="10"/>
  <c r="N31" i="10"/>
  <c r="N32" i="10"/>
  <c r="H62" i="4"/>
  <c r="F103" i="9" s="1"/>
  <c r="B62" i="3"/>
  <c r="F87" i="9" s="1"/>
  <c r="C99" i="10" s="1"/>
  <c r="C7" i="10" l="1"/>
  <c r="A2" i="2"/>
  <c r="A1" i="4"/>
  <c r="A1" i="3"/>
  <c r="A1" i="1"/>
  <c r="A2" i="6"/>
  <c r="A2" i="5"/>
  <c r="G62" i="3" l="1"/>
  <c r="F92" i="9" s="1"/>
  <c r="C102" i="10" s="1"/>
  <c r="D62" i="3"/>
  <c r="F89" i="9" s="1"/>
  <c r="C101" i="10" s="1"/>
  <c r="F359" i="6" l="1"/>
  <c r="F358" i="6"/>
  <c r="F357" i="6"/>
  <c r="F356" i="6"/>
  <c r="F355" i="6"/>
  <c r="F354" i="6"/>
  <c r="F353" i="6"/>
  <c r="F352" i="6"/>
  <c r="F351" i="6"/>
  <c r="F350" i="6"/>
  <c r="F349" i="6"/>
  <c r="F348" i="6"/>
  <c r="F347" i="6"/>
  <c r="F346" i="6"/>
  <c r="F345" i="6"/>
  <c r="F344" i="6"/>
  <c r="F343" i="6"/>
  <c r="F342" i="6"/>
  <c r="F341" i="6"/>
  <c r="F340" i="6"/>
  <c r="F339" i="6"/>
  <c r="F338" i="6"/>
  <c r="F337" i="6"/>
  <c r="F336" i="6"/>
  <c r="F335" i="6"/>
  <c r="F334" i="6"/>
  <c r="F333" i="6"/>
  <c r="F332" i="6"/>
  <c r="F331" i="6"/>
  <c r="F330" i="6"/>
  <c r="F329" i="6"/>
  <c r="F328" i="6"/>
  <c r="F327" i="6"/>
  <c r="F326" i="6"/>
  <c r="F325" i="6"/>
  <c r="F324" i="6"/>
  <c r="F323" i="6"/>
  <c r="F322" i="6"/>
  <c r="F321" i="6"/>
  <c r="F320" i="6"/>
  <c r="F319" i="6"/>
  <c r="F318" i="6"/>
  <c r="F317" i="6"/>
  <c r="F316" i="6"/>
  <c r="F315" i="6"/>
  <c r="F314" i="6"/>
  <c r="F313" i="6"/>
  <c r="F312" i="6"/>
  <c r="F311" i="6"/>
  <c r="F310" i="6"/>
  <c r="F309" i="6"/>
  <c r="F308" i="6"/>
  <c r="F307" i="6"/>
  <c r="F306" i="6"/>
  <c r="F305" i="6"/>
  <c r="F304" i="6"/>
  <c r="F303" i="6"/>
  <c r="F302" i="6"/>
  <c r="F301" i="6"/>
  <c r="F300" i="6"/>
  <c r="F299" i="6"/>
  <c r="F298" i="6"/>
  <c r="F297" i="6"/>
  <c r="F296" i="6"/>
  <c r="F295" i="6"/>
  <c r="F294" i="6"/>
  <c r="F293" i="6"/>
  <c r="F292" i="6"/>
  <c r="F291" i="6"/>
  <c r="F290" i="6"/>
  <c r="F289" i="6"/>
  <c r="F288" i="6"/>
  <c r="F287" i="6"/>
  <c r="F286" i="6"/>
  <c r="F285" i="6"/>
  <c r="F284" i="6"/>
  <c r="F283" i="6"/>
  <c r="F282" i="6"/>
  <c r="F281" i="6"/>
  <c r="F280" i="6"/>
  <c r="F279" i="6"/>
  <c r="F278" i="6"/>
  <c r="F277" i="6"/>
  <c r="F276" i="6"/>
  <c r="F275" i="6"/>
  <c r="F274" i="6"/>
  <c r="F273" i="6"/>
  <c r="F272" i="6"/>
  <c r="F271" i="6"/>
  <c r="F270" i="6"/>
  <c r="F269" i="6"/>
  <c r="F268" i="6"/>
  <c r="F267" i="6"/>
  <c r="F266" i="6"/>
  <c r="F265" i="6"/>
  <c r="F264" i="6"/>
  <c r="F263" i="6"/>
  <c r="F262" i="6"/>
  <c r="F261" i="6"/>
  <c r="F260" i="6"/>
  <c r="F259" i="6"/>
  <c r="F258" i="6"/>
  <c r="F257" i="6"/>
  <c r="F256" i="6"/>
  <c r="F255" i="6"/>
  <c r="F254" i="6"/>
  <c r="F253" i="6"/>
  <c r="F252" i="6"/>
  <c r="F251" i="6"/>
  <c r="F250" i="6"/>
  <c r="F249" i="6"/>
  <c r="F248" i="6"/>
  <c r="F247" i="6"/>
  <c r="F246" i="6"/>
  <c r="F245" i="6"/>
  <c r="F244" i="6"/>
  <c r="F243" i="6"/>
  <c r="F242" i="6"/>
  <c r="F241" i="6"/>
  <c r="F240" i="6"/>
  <c r="F239" i="6"/>
  <c r="F238" i="6"/>
  <c r="F237" i="6"/>
  <c r="F236" i="6"/>
  <c r="F235" i="6"/>
  <c r="F234" i="6"/>
  <c r="F233" i="6"/>
  <c r="F232" i="6"/>
  <c r="F231" i="6"/>
  <c r="F230" i="6"/>
  <c r="F229" i="6"/>
  <c r="F228" i="6"/>
  <c r="F227" i="6"/>
  <c r="F226" i="6"/>
  <c r="F225" i="6"/>
  <c r="F224" i="6"/>
  <c r="F223" i="6"/>
  <c r="F222" i="6"/>
  <c r="F221" i="6"/>
  <c r="F220" i="6"/>
  <c r="F219" i="6"/>
  <c r="F218" i="6"/>
  <c r="F217" i="6"/>
  <c r="F216" i="6"/>
  <c r="F215" i="6"/>
  <c r="F214" i="6"/>
  <c r="F213" i="6"/>
  <c r="F212" i="6"/>
  <c r="F211" i="6"/>
  <c r="F210" i="6"/>
  <c r="F209" i="6"/>
  <c r="F208" i="6"/>
  <c r="F207" i="6"/>
  <c r="F206" i="6"/>
  <c r="F205" i="6"/>
  <c r="F204" i="6"/>
  <c r="F203" i="6"/>
  <c r="F202" i="6"/>
  <c r="F201" i="6"/>
  <c r="F200" i="6"/>
  <c r="F199" i="6"/>
  <c r="F198" i="6"/>
  <c r="F197" i="6"/>
  <c r="F196" i="6"/>
  <c r="F195" i="6"/>
  <c r="F194" i="6"/>
  <c r="F193" i="6"/>
  <c r="F192" i="6"/>
  <c r="F191" i="6"/>
  <c r="F190" i="6"/>
  <c r="F189" i="6"/>
  <c r="F188" i="6"/>
  <c r="F187" i="6"/>
  <c r="F186" i="6"/>
  <c r="F185" i="6"/>
  <c r="F184" i="6"/>
  <c r="F183" i="6"/>
  <c r="F182" i="6"/>
  <c r="F181" i="6"/>
  <c r="F180" i="6"/>
  <c r="F179" i="6"/>
  <c r="F178" i="6"/>
  <c r="F177" i="6"/>
  <c r="F176" i="6"/>
  <c r="F175" i="6"/>
  <c r="F174" i="6"/>
  <c r="F173" i="6"/>
  <c r="F172" i="6"/>
  <c r="F171" i="6"/>
  <c r="F170" i="6"/>
  <c r="F169" i="6"/>
  <c r="F168" i="6"/>
  <c r="F167" i="6"/>
  <c r="F166" i="6"/>
  <c r="F165" i="6"/>
  <c r="F164" i="6"/>
  <c r="F163" i="6"/>
  <c r="F162" i="6"/>
  <c r="F161" i="6"/>
  <c r="F160" i="6"/>
  <c r="F159" i="6"/>
  <c r="F158" i="6"/>
  <c r="F157" i="6"/>
  <c r="F156" i="6"/>
  <c r="F155" i="6"/>
  <c r="F154" i="6"/>
  <c r="F153" i="6"/>
  <c r="F152" i="6"/>
  <c r="F151" i="6"/>
  <c r="F150" i="6"/>
  <c r="F149" i="6"/>
  <c r="F148" i="6"/>
  <c r="F147" i="6"/>
  <c r="F146" i="6"/>
  <c r="F145" i="6"/>
  <c r="F144" i="6"/>
  <c r="F143" i="6"/>
  <c r="F142" i="6"/>
  <c r="F141" i="6"/>
  <c r="F140" i="6"/>
  <c r="F139" i="6"/>
  <c r="F138" i="6"/>
  <c r="F137" i="6"/>
  <c r="F136" i="6"/>
  <c r="F135" i="6"/>
  <c r="F134" i="6"/>
  <c r="F133" i="6"/>
  <c r="F132" i="6"/>
  <c r="F131" i="6"/>
  <c r="F130" i="6"/>
  <c r="F129" i="6"/>
  <c r="F128" i="6"/>
  <c r="F127" i="6"/>
  <c r="F126" i="6"/>
  <c r="F125" i="6"/>
  <c r="F124" i="6"/>
  <c r="F123" i="6"/>
  <c r="F122" i="6"/>
  <c r="F121" i="6"/>
  <c r="F120" i="6"/>
  <c r="F119" i="6"/>
  <c r="F118" i="6"/>
  <c r="F117" i="6"/>
  <c r="F116" i="6"/>
  <c r="F115" i="6"/>
  <c r="F114" i="6"/>
  <c r="F113" i="6"/>
  <c r="F112" i="6"/>
  <c r="F111" i="6"/>
  <c r="F110" i="6"/>
  <c r="F109" i="6"/>
  <c r="F108" i="6"/>
  <c r="F107" i="6"/>
  <c r="F106" i="6"/>
  <c r="F105" i="6"/>
  <c r="F104" i="6"/>
  <c r="F103" i="6"/>
  <c r="F102" i="6"/>
  <c r="F101" i="6"/>
  <c r="F100" i="6"/>
  <c r="F99" i="6"/>
  <c r="F98" i="6"/>
  <c r="F97" i="6"/>
  <c r="F96" i="6"/>
  <c r="F95" i="6"/>
  <c r="F94" i="6"/>
  <c r="F93" i="6"/>
  <c r="F92" i="6"/>
  <c r="F91" i="6"/>
  <c r="F90" i="6"/>
  <c r="F89" i="6"/>
  <c r="F88" i="6"/>
  <c r="F87" i="6"/>
  <c r="F86" i="6"/>
  <c r="F85" i="6"/>
  <c r="F84" i="6"/>
  <c r="F83" i="6"/>
  <c r="F82" i="6"/>
  <c r="F81" i="6"/>
  <c r="F80" i="6"/>
  <c r="F79" i="6"/>
  <c r="F78" i="6"/>
  <c r="F77" i="6"/>
  <c r="F76" i="6"/>
  <c r="F75" i="6"/>
  <c r="F74" i="6"/>
  <c r="F73" i="6"/>
  <c r="F72" i="6"/>
  <c r="F71" i="6"/>
  <c r="F70" i="6"/>
  <c r="F69" i="6"/>
  <c r="F68" i="6"/>
  <c r="F67" i="6"/>
  <c r="F66" i="6"/>
  <c r="F65" i="6"/>
  <c r="F64" i="6"/>
  <c r="F63" i="6"/>
  <c r="F62" i="6"/>
  <c r="F61" i="6"/>
  <c r="F60" i="6"/>
  <c r="N62" i="6" l="1"/>
  <c r="N61" i="6"/>
  <c r="F3" i="9" s="1"/>
  <c r="N60" i="6"/>
  <c r="EZ62" i="1"/>
  <c r="F53" i="9" s="1"/>
  <c r="AP31" i="10" s="1"/>
  <c r="C31" i="10" l="1"/>
  <c r="F6" i="9"/>
  <c r="C30" i="10"/>
  <c r="C32" i="10"/>
  <c r="F51" i="9"/>
  <c r="AP30" i="10" s="1"/>
  <c r="F30" i="9"/>
  <c r="X32" i="10" s="1"/>
  <c r="F63" i="5"/>
  <c r="F64" i="5"/>
  <c r="F65" i="5"/>
  <c r="F66" i="5"/>
  <c r="F67" i="5"/>
  <c r="F68" i="5"/>
  <c r="F69" i="5"/>
  <c r="F70" i="5"/>
  <c r="F71" i="5"/>
  <c r="F72" i="5"/>
  <c r="F73" i="5"/>
  <c r="F74" i="5"/>
  <c r="F75" i="5"/>
  <c r="F76" i="5"/>
  <c r="F77" i="5"/>
  <c r="F78" i="5"/>
  <c r="F79" i="5"/>
  <c r="F80" i="5"/>
  <c r="F81" i="5"/>
  <c r="F82" i="5"/>
  <c r="F83" i="5"/>
  <c r="F84" i="5"/>
  <c r="F85" i="5"/>
  <c r="F86" i="5"/>
  <c r="F87" i="5"/>
  <c r="F88" i="5"/>
  <c r="F89" i="5"/>
  <c r="F90" i="5"/>
  <c r="F91" i="5"/>
  <c r="F92" i="5"/>
  <c r="F93" i="5"/>
  <c r="F94" i="5"/>
  <c r="F95" i="5"/>
  <c r="F96" i="5"/>
  <c r="F97" i="5"/>
  <c r="F98" i="5"/>
  <c r="F99" i="5"/>
  <c r="F100" i="5"/>
  <c r="F101" i="5"/>
  <c r="F102" i="5"/>
  <c r="F103" i="5"/>
  <c r="F104" i="5"/>
  <c r="F105" i="5"/>
  <c r="F106" i="5"/>
  <c r="F107" i="5"/>
  <c r="F108" i="5"/>
  <c r="F109" i="5"/>
  <c r="F110" i="5"/>
  <c r="F111" i="5"/>
  <c r="F112" i="5"/>
  <c r="F113" i="5"/>
  <c r="F114" i="5"/>
  <c r="F115" i="5"/>
  <c r="F116" i="5"/>
  <c r="F117" i="5"/>
  <c r="F118" i="5"/>
  <c r="F119" i="5"/>
  <c r="F120" i="5"/>
  <c r="F121" i="5"/>
  <c r="F122" i="5"/>
  <c r="F123" i="5"/>
  <c r="F124" i="5"/>
  <c r="F125" i="5"/>
  <c r="F126" i="5"/>
  <c r="F127" i="5"/>
  <c r="F128" i="5"/>
  <c r="F129" i="5"/>
  <c r="F130" i="5"/>
  <c r="F131" i="5"/>
  <c r="F132" i="5"/>
  <c r="F133" i="5"/>
  <c r="F134" i="5"/>
  <c r="F135" i="5"/>
  <c r="F136" i="5"/>
  <c r="F137" i="5"/>
  <c r="F138" i="5"/>
  <c r="F139" i="5"/>
  <c r="F140" i="5"/>
  <c r="F141" i="5"/>
  <c r="F142" i="5"/>
  <c r="F143" i="5"/>
  <c r="F144" i="5"/>
  <c r="F145" i="5"/>
  <c r="F146" i="5"/>
  <c r="F147" i="5"/>
  <c r="F148" i="5"/>
  <c r="F149" i="5"/>
  <c r="F150" i="5"/>
  <c r="F151" i="5"/>
  <c r="F152" i="5"/>
  <c r="F153" i="5"/>
  <c r="F154" i="5"/>
  <c r="F155" i="5"/>
  <c r="F156" i="5"/>
  <c r="F157" i="5"/>
  <c r="F158" i="5"/>
  <c r="F159" i="5"/>
  <c r="F160" i="5"/>
  <c r="F161" i="5"/>
  <c r="F162" i="5"/>
  <c r="F163" i="5"/>
  <c r="F164" i="5"/>
  <c r="F165" i="5"/>
  <c r="F166" i="5"/>
  <c r="F167" i="5"/>
  <c r="F168" i="5"/>
  <c r="F169" i="5"/>
  <c r="F170" i="5"/>
  <c r="F171" i="5"/>
  <c r="F172" i="5"/>
  <c r="F173" i="5"/>
  <c r="F174" i="5"/>
  <c r="F175" i="5"/>
  <c r="F176" i="5"/>
  <c r="F177" i="5"/>
  <c r="F178" i="5"/>
  <c r="F179" i="5"/>
  <c r="F180" i="5"/>
  <c r="F181" i="5"/>
  <c r="F182" i="5"/>
  <c r="F183" i="5"/>
  <c r="F184" i="5"/>
  <c r="F185" i="5"/>
  <c r="F186" i="5"/>
  <c r="F187" i="5"/>
  <c r="F188" i="5"/>
  <c r="F189" i="5"/>
  <c r="F190" i="5"/>
  <c r="F191" i="5"/>
  <c r="F192" i="5"/>
  <c r="F193" i="5"/>
  <c r="F194" i="5"/>
  <c r="F195" i="5"/>
  <c r="F196" i="5"/>
  <c r="F197" i="5"/>
  <c r="F198" i="5"/>
  <c r="F199" i="5"/>
  <c r="F200" i="5"/>
  <c r="F201" i="5"/>
  <c r="F202" i="5"/>
  <c r="F203" i="5"/>
  <c r="F204" i="5"/>
  <c r="F205" i="5"/>
  <c r="F206" i="5"/>
  <c r="F207" i="5"/>
  <c r="F208" i="5"/>
  <c r="F209" i="5"/>
  <c r="F210" i="5"/>
  <c r="F211" i="5"/>
  <c r="F212" i="5"/>
  <c r="F213" i="5"/>
  <c r="F214" i="5"/>
  <c r="F215" i="5"/>
  <c r="F216" i="5"/>
  <c r="F217" i="5"/>
  <c r="F218" i="5"/>
  <c r="F219" i="5"/>
  <c r="F220" i="5"/>
  <c r="F221" i="5"/>
  <c r="F222" i="5"/>
  <c r="F223" i="5"/>
  <c r="F224" i="5"/>
  <c r="F225" i="5"/>
  <c r="F226" i="5"/>
  <c r="F227" i="5"/>
  <c r="F228" i="5"/>
  <c r="F229" i="5"/>
  <c r="F230" i="5"/>
  <c r="F231" i="5"/>
  <c r="F232" i="5"/>
  <c r="F233" i="5"/>
  <c r="F234" i="5"/>
  <c r="F235" i="5"/>
  <c r="F236" i="5"/>
  <c r="F237" i="5"/>
  <c r="F238" i="5"/>
  <c r="F239" i="5"/>
  <c r="F240" i="5"/>
  <c r="F241" i="5"/>
  <c r="F242" i="5"/>
  <c r="F243" i="5"/>
  <c r="F244" i="5"/>
  <c r="F245" i="5"/>
  <c r="F246" i="5"/>
  <c r="F247" i="5"/>
  <c r="F248" i="5"/>
  <c r="F249" i="5"/>
  <c r="F250" i="5"/>
  <c r="F251" i="5"/>
  <c r="F252" i="5"/>
  <c r="F253" i="5"/>
  <c r="F254" i="5"/>
  <c r="F255" i="5"/>
  <c r="F256" i="5"/>
  <c r="F257" i="5"/>
  <c r="F258" i="5"/>
  <c r="F259" i="5"/>
  <c r="F260" i="5"/>
  <c r="F261" i="5"/>
  <c r="F262" i="5"/>
  <c r="F263" i="5"/>
  <c r="F264" i="5"/>
  <c r="F265" i="5"/>
  <c r="F266" i="5"/>
  <c r="F267" i="5"/>
  <c r="F268" i="5"/>
  <c r="F269" i="5"/>
  <c r="F270" i="5"/>
  <c r="F271" i="5"/>
  <c r="F272" i="5"/>
  <c r="F273" i="5"/>
  <c r="F274" i="5"/>
  <c r="F275" i="5"/>
  <c r="F276" i="5"/>
  <c r="F277" i="5"/>
  <c r="F278" i="5"/>
  <c r="F279" i="5"/>
  <c r="F280" i="5"/>
  <c r="F281" i="5"/>
  <c r="F282" i="5"/>
  <c r="F283" i="5"/>
  <c r="F284" i="5"/>
  <c r="F285" i="5"/>
  <c r="F286" i="5"/>
  <c r="F287" i="5"/>
  <c r="F288" i="5"/>
  <c r="F289" i="5"/>
  <c r="F290" i="5"/>
  <c r="F291" i="5"/>
  <c r="F292" i="5"/>
  <c r="F293" i="5"/>
  <c r="F294" i="5"/>
  <c r="F295" i="5"/>
  <c r="F296" i="5"/>
  <c r="F297" i="5"/>
  <c r="F298" i="5"/>
  <c r="F299" i="5"/>
  <c r="F300" i="5"/>
  <c r="F301" i="5"/>
  <c r="F302" i="5"/>
  <c r="F303" i="5"/>
  <c r="F304" i="5"/>
  <c r="F305" i="5"/>
  <c r="F306" i="5"/>
  <c r="F307" i="5"/>
  <c r="F308" i="5"/>
  <c r="F309" i="5"/>
  <c r="F310" i="5"/>
  <c r="F311" i="5"/>
  <c r="F312" i="5"/>
  <c r="F313" i="5"/>
  <c r="F314" i="5"/>
  <c r="F315" i="5"/>
  <c r="F316" i="5"/>
  <c r="F317" i="5"/>
  <c r="F318" i="5"/>
  <c r="F319" i="5"/>
  <c r="F320" i="5"/>
  <c r="F321" i="5"/>
  <c r="F322" i="5"/>
  <c r="F323" i="5"/>
  <c r="F324" i="5"/>
  <c r="F325" i="5"/>
  <c r="F326" i="5"/>
  <c r="F327" i="5"/>
  <c r="F328" i="5"/>
  <c r="F329" i="5"/>
  <c r="F330" i="5"/>
  <c r="F331" i="5"/>
  <c r="F332" i="5"/>
  <c r="F333" i="5"/>
  <c r="F334" i="5"/>
  <c r="F335" i="5"/>
  <c r="F336" i="5"/>
  <c r="F337" i="5"/>
  <c r="F338" i="5"/>
  <c r="F339" i="5"/>
  <c r="F340" i="5"/>
  <c r="F341" i="5"/>
  <c r="F342" i="5"/>
  <c r="F343" i="5"/>
  <c r="F344" i="5"/>
  <c r="F345" i="5"/>
  <c r="F346" i="5"/>
  <c r="F347" i="5"/>
  <c r="F348" i="5"/>
  <c r="F349" i="5"/>
  <c r="F350" i="5"/>
  <c r="F351" i="5"/>
  <c r="F352" i="5"/>
  <c r="F353" i="5"/>
  <c r="F354" i="5"/>
  <c r="F355" i="5"/>
  <c r="F356" i="5"/>
  <c r="F357" i="5"/>
  <c r="F358" i="5"/>
  <c r="F359" i="5"/>
  <c r="F60" i="5"/>
  <c r="F61" i="5"/>
  <c r="F62" i="5"/>
  <c r="N62" i="5" l="1"/>
  <c r="F5" i="9" s="1"/>
  <c r="D31" i="10" s="1"/>
  <c r="F31" i="10" s="1"/>
  <c r="N61" i="5"/>
  <c r="F2" i="9" s="1"/>
  <c r="D30" i="10" s="1"/>
  <c r="F30" i="10" s="1"/>
  <c r="N60" i="5"/>
  <c r="D32" i="10" s="1"/>
  <c r="F32" i="10" s="1"/>
  <c r="Y31" i="2"/>
  <c r="F84" i="9" s="1"/>
  <c r="Q31" i="2"/>
  <c r="F76" i="9" s="1"/>
  <c r="I71" i="10" s="1"/>
  <c r="W31" i="2"/>
  <c r="F82" i="9" s="1"/>
  <c r="U31" i="2"/>
  <c r="F80" i="9" s="1"/>
  <c r="H71" i="10" s="1"/>
  <c r="S31" i="2"/>
  <c r="F78" i="9" s="1"/>
  <c r="F71" i="10" s="1"/>
  <c r="O31" i="2"/>
  <c r="F74" i="9" s="1"/>
  <c r="C71" i="10" s="1"/>
  <c r="M31" i="2"/>
  <c r="F70" i="9" s="1"/>
  <c r="K31" i="2"/>
  <c r="F68" i="9" s="1"/>
  <c r="I31" i="2"/>
  <c r="F66" i="9" s="1"/>
  <c r="G31" i="2"/>
  <c r="F62" i="9" s="1"/>
  <c r="E31" i="2"/>
  <c r="F60" i="9" s="1"/>
  <c r="C31" i="2"/>
  <c r="F58" i="9" s="1"/>
  <c r="D31" i="2"/>
  <c r="F59" i="9" s="1"/>
  <c r="F31" i="2"/>
  <c r="F61" i="9" s="1"/>
  <c r="H31" i="2"/>
  <c r="F65" i="9" s="1"/>
  <c r="J31" i="2"/>
  <c r="F67" i="9" s="1"/>
  <c r="L31" i="2"/>
  <c r="F69" i="9" s="1"/>
  <c r="N31" i="2"/>
  <c r="F73" i="9" s="1"/>
  <c r="C70" i="10" s="1"/>
  <c r="P31" i="2"/>
  <c r="F75" i="9" s="1"/>
  <c r="I70" i="10" s="1"/>
  <c r="R31" i="2"/>
  <c r="F77" i="9" s="1"/>
  <c r="F70" i="10" s="1"/>
  <c r="T31" i="2"/>
  <c r="F79" i="9" s="1"/>
  <c r="H70" i="10" s="1"/>
  <c r="V31" i="2"/>
  <c r="F81" i="9" s="1"/>
  <c r="X31" i="2"/>
  <c r="F83" i="9" s="1"/>
  <c r="B31" i="2"/>
  <c r="F57" i="9" s="1"/>
  <c r="C6" i="10" l="1"/>
  <c r="H68" i="10"/>
  <c r="H69" i="10"/>
  <c r="J71" i="10"/>
  <c r="K71" i="10" s="1"/>
  <c r="C11" i="10" s="1"/>
  <c r="J70" i="10"/>
  <c r="K70" i="10" s="1"/>
  <c r="F69" i="10"/>
  <c r="F68" i="10"/>
  <c r="C69" i="10"/>
  <c r="C68" i="10"/>
  <c r="F88" i="9"/>
  <c r="C100" i="10" s="1"/>
  <c r="C12" i="10" s="1"/>
  <c r="F90" i="9"/>
  <c r="C103" i="10" s="1"/>
  <c r="F91" i="9"/>
  <c r="C104" i="10" s="1"/>
  <c r="C62" i="4"/>
  <c r="F96" i="9" s="1"/>
  <c r="D115" i="10" s="1"/>
  <c r="F97" i="9"/>
  <c r="E62" i="4"/>
  <c r="F98" i="9" s="1"/>
  <c r="C13" i="10" s="1"/>
  <c r="F62" i="4"/>
  <c r="F101" i="9" s="1"/>
  <c r="F116" i="10" s="1"/>
  <c r="G62" i="4"/>
  <c r="F102" i="9" s="1"/>
  <c r="D116" i="10" s="1"/>
  <c r="I62" i="4"/>
  <c r="F104" i="9" s="1"/>
  <c r="C14" i="10" s="1"/>
  <c r="B62" i="4"/>
  <c r="F95" i="9" s="1"/>
  <c r="F115" i="10" s="1"/>
  <c r="C116" i="10" l="1"/>
  <c r="C115" i="10"/>
  <c r="K69" i="10"/>
  <c r="C10" i="10" s="1"/>
  <c r="K68" i="10"/>
  <c r="F52" i="9"/>
  <c r="AQ30" i="10" s="1"/>
  <c r="F54" i="9"/>
  <c r="AQ31" i="10" s="1"/>
  <c r="F37" i="9"/>
  <c r="AD31" i="10" s="1"/>
  <c r="F35" i="9"/>
  <c r="AC30" i="10" s="1"/>
  <c r="AF30" i="10" s="1"/>
  <c r="F38" i="9"/>
  <c r="AC31" i="10" s="1"/>
  <c r="F40" i="9"/>
  <c r="AD32" i="10" s="1"/>
  <c r="F41" i="9"/>
  <c r="AC32" i="10" s="1"/>
  <c r="AF31" i="10" l="1"/>
  <c r="AF32" i="10"/>
  <c r="C8" i="10"/>
  <c r="C9"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Reif, Volker</author>
  </authors>
  <commentList>
    <comment ref="B1" authorId="0" shapeId="0" xr:uid="{00000000-0006-0000-0100-000001000000}">
      <text>
        <r>
          <rPr>
            <sz val="9"/>
            <color indexed="81"/>
            <rFont val="Tahoma"/>
            <family val="2"/>
          </rPr>
          <t xml:space="preserve">Arbeiten zwei Fachkräfte am selben Fall, ist dieser nur einmal zu melden.
Wird ein/e Schüler/in im Laufe des Schuljahres mit entsprechend zeitlichen Abständen zu unterschiedlichen Themen-/Problemfeldern (neu) beraten, ist jeder Beratungsprozess bzw. der/die Schüler/in neu zu erfassen.
Für das Thema Streitschlichtungen gibt es keine eigene Frage. Nehmen zwei oder mehrere Schülerinnen und Schüler am Beratungsprozess teil (z.B. weil es um die Mediation in einem Streit zwischen ihnen geht), gilt jede/r dieser Schüler/-innen als 1 Fall. Streitschlichtungen mit mehr als 4 beteiligten Schülerinnen und Schüler sind nicht als Einzelfallberatung, sondern als Gruppenarbeit (dort Punkt 15.1) bzw. Arbeit mit Schulklassen (falls eine ganze Klasse betroffen ist) zu erfassen.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Reif, Volker</author>
  </authors>
  <commentList>
    <comment ref="B9" authorId="0" shapeId="0" xr:uid="{AA0659BE-98A5-488F-90EA-6130C171EE5D}">
      <text>
        <r>
          <rPr>
            <b/>
            <sz val="9"/>
            <color indexed="81"/>
            <rFont val="Tahoma"/>
            <family val="2"/>
          </rPr>
          <t>Reif, Volker:</t>
        </r>
        <r>
          <rPr>
            <sz val="9"/>
            <color indexed="81"/>
            <rFont val="Tahoma"/>
            <family val="2"/>
          </rPr>
          <t xml:space="preserve">
Schülerin selbst, Lehrkraft, Eltern,MitschülerIn, selbst angesprochen</t>
        </r>
      </text>
    </comment>
    <comment ref="L35" authorId="0" shapeId="0" xr:uid="{FE83E7FA-D47E-46D7-8C60-3377C1FB3D87}">
      <text>
        <r>
          <rPr>
            <b/>
            <sz val="9"/>
            <color indexed="81"/>
            <rFont val="Tahoma"/>
            <family val="2"/>
          </rPr>
          <t>Reif, Volker:</t>
        </r>
        <r>
          <rPr>
            <sz val="9"/>
            <color indexed="81"/>
            <rFont val="Tahoma"/>
            <family val="2"/>
          </rPr>
          <t xml:space="preserve">
Jugendamt, weiterer Fachdienst, etc.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Reif, Volker</author>
  </authors>
  <commentList>
    <comment ref="B1" authorId="0" shapeId="0" xr:uid="{00000000-0006-0000-0200-000001000000}">
      <text>
        <r>
          <rPr>
            <sz val="9"/>
            <color indexed="81"/>
            <rFont val="Tahoma"/>
            <family val="2"/>
          </rPr>
          <t>Arbeiten zwei Fachkräfte am selben Fall, ist dieser nur einmal zu melden.
Wird ein/e Schüler/in im Laufe des Schuljahres mit entsprechend zeitlichen Abständen zu unterschiedlichen Themen-/Problemfeldern (neu) beraten, ist jeder Beratungsprozess bzw. der/die Schüler/in neu zu erfassen.
Für das Thema Streitschlichtungen gibt es keine eigene Frage. Nehmen zwei oder mehrere Schülerinnen und Schüler am Beratungsprozess teil (z.B. weil es um die Mediation in einem Streit zwischen ihnen geht), gilt jede/r dieser Schüler/-innen als 1 Fall. Streitschlichtungen mit mehr als 4 beteiligten Schülerinnen und Schüler sind nicht als Einzelfallberatung, sondern als Gruppenarbeit (dort Punkt 15.1) bzw. Arbeit mit Schulklassen (falls eine ganze Klasse betroffen ist) zu erfassen.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Reif, Volker</author>
  </authors>
  <commentList>
    <comment ref="B1" authorId="0" shapeId="0" xr:uid="{60451A94-4433-45EE-AD88-3B50FF8E47EF}">
      <text>
        <r>
          <rPr>
            <sz val="9"/>
            <color indexed="81"/>
            <rFont val="Tahoma"/>
            <family val="2"/>
          </rPr>
          <t>Arbeiten zwei Fachkräfte am selben Fall, ist dieser nur einmal zu melden.
Wird ein/e Schüler/in im Laufe des Schuljahres mit entsprechend zeitlichen Abständen zu unterschiedlichen Themen-/Problemfeldern (neu) beraten, ist jeder Beratungsprozess bzw. der/die Schüler/in neu zu erfassen.
Für das Thema Streitschlichtungen gibt es keine eigene Frage. Nehmen zwei oder mehrere Schülerinnen und Schüler am Beratungsprozess teil (z.B. weil es um die Mediation in einem Streit zwischen ihnen geht), gilt jede/r dieser Schüler/-innen als 1 Fall. Streitschlichtungen mit mehr als 4 beteiligten Schülerinnen und Schüler sind nicht als Einzelfallberatung, sondern als Gruppenarbeit (dort Punkt 15.1) bzw. Arbeit mit Schulklassen (falls eine ganze Klasse betroffen ist) zu erfassen.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Reif, Volker</author>
  </authors>
  <commentList>
    <comment ref="B1" authorId="0" shapeId="0" xr:uid="{00000000-0006-0000-0300-000001000000}">
      <text>
        <r>
          <rPr>
            <sz val="9"/>
            <color indexed="81"/>
            <rFont val="Tahoma"/>
            <family val="2"/>
          </rPr>
          <t xml:space="preserve">Werden Schulsozialarbeitern/-innen gewichtige Anhaltspunkte für eine Kindeswohlgefährdung bekannt, haben sie nach § 8a Abs. 4 SGB VIII mit einer beratend hinzugezogenen insoweit erfahrenen Fachkraft eine Gefährdungseinschätzung vorzunehmen. 
Erfasst wird hier die Anzahl der Schülerinnen und Schüler, für die die Fachkraft der Schulsozialarbeit eine Gefährdungseinschätzung vorgenommen hat. 
</t>
        </r>
      </text>
    </comment>
    <comment ref="AV1" authorId="0" shapeId="0" xr:uid="{00000000-0006-0000-0300-000002000000}">
      <text>
        <r>
          <rPr>
            <sz val="9"/>
            <color indexed="81"/>
            <rFont val="Tahoma"/>
            <family val="2"/>
          </rPr>
          <t xml:space="preserve">Neben Kontakten zum Jugendamt ergeben sich bei der Abklärung von individuellem Hilfebedarf auch zahlreiche Kontakte zu anderen Fachstellen, z. B. zu Suchtberatungsstellen, zu freien Trägern, die Leistungen der Erziehungshilfe für Schüler/-innen erbringen, zur Kinder- und Jugendpsychiatrie etc. Auch hier ist die Zahl der betreffenden Schülerinnen und Schüler zu erfassen.
</t>
        </r>
      </text>
    </comment>
    <comment ref="BK1" authorId="0" shapeId="0" xr:uid="{00000000-0006-0000-0300-000003000000}">
      <text>
        <r>
          <rPr>
            <sz val="9"/>
            <color indexed="81"/>
            <rFont val="Tahoma"/>
            <family val="2"/>
          </rPr>
          <t xml:space="preserve">Lehrkräften nach Problemlösungen für einzelne Schülerinnen und Schüler suchen, ist auch hier die Zahl der betreffenden Schülerinnen und Schüler – nicht jedoch die Zahl der Kontaktgespräche - zu erfassen.
Gleiches gilt, wo die Fachkraft der Schulsozialarbeit von der Schule hinzugezogen wird, um den Bedarf für eine sonderpädagogische Förderung bzw. Schulbegleitung abzustimmen. Auch hier ist nur die Zahl der betreffenden Schülerinnen und Schüler zu erfassen.
</t>
        </r>
      </text>
    </comment>
    <comment ref="R2" authorId="0" shapeId="0" xr:uid="{00000000-0006-0000-0300-000004000000}">
      <text>
        <r>
          <rPr>
            <sz val="9"/>
            <color indexed="81"/>
            <rFont val="Tahoma"/>
            <family val="2"/>
          </rPr>
          <t>Falls ein Schüler / eine Schülerin an der Schule vom Jugendamt eine Hilfe zur Erziehung erhält, kann es sinnvoll sein, dass das Jugendamt – mit Zustimmung des betreffenden Schülers / der Schülerin und der Eltern – die Fachkraft der Schulsozialarbeit zum Hilfeplangespräch hinzuzieht. In der betreffenden Spalte sind nicht die Zahl der einzelnen Hilfeplangespräche, sondern die Anzahl der einzelnen Schülerinnen und Schüler zu erfassen, an deren Hilfeplangespräch die Fachkraft der Schulsozialarbeit vom Jugendamt beteiligt wurde.</t>
        </r>
      </text>
    </comment>
    <comment ref="W2" authorId="0" shapeId="0" xr:uid="{00000000-0006-0000-0300-000005000000}">
      <text>
        <r>
          <rPr>
            <sz val="9"/>
            <color indexed="81"/>
            <rFont val="Tahoma"/>
            <family val="2"/>
          </rPr>
          <t xml:space="preserve">Falls ein Schüler / eine Schülerin an der Schule vom Jugendamt eine Hilfe zur Erziehung erhält, kann es sinnvoll sein, dass das Jugendamt – mit Zustimmung des betreffenden Schülers / der Schülerin und der Eltern – die Fachkraft der Schulsozialarbeit zum Hilfeplangespräch hinzuzieht. In der betreffenden Spalte sind nicht die Zahl der einzelnen Hilfeplangespräche, sondern die Anzahl der einzelnen Schülerinnen und Schüler zu erfassen, an deren Hilfeplangespräch die Fachkraft der Schulsozialarbeit vom Jugendamt beteiligt wurde.
</t>
        </r>
      </text>
    </comment>
    <comment ref="AB2" authorId="0" shapeId="0" xr:uid="{3E8B03DC-000B-429E-BA50-155ED2AB5834}">
      <text>
        <r>
          <rPr>
            <sz val="9"/>
            <color indexed="81"/>
            <rFont val="Tahoma"/>
            <family val="2"/>
          </rPr>
          <t xml:space="preserve">Falls ein Schüler / eine Schülerin an der Schule vom Jugendamt eine Hilfe zur Erziehung erhält, kann es sinnvoll sein, dass das Jugendamt – mit Zustimmung des betreffenden Schülers / der Schülerin und der Eltern – die Fachkraft der Schulsozialarbeit zum Hilfeplangespräch hinzuzieht. In der betreffenden Spalte sind nicht die Zahl der einzelnen Hilfeplangespräche, sondern die Anzahl der einzelnen Schülerinnen und Schüler zu erfassen, an deren Hilfeplangespräch die Fachkraft der Schulsozialarbeit vom Jugendamt beteiligt wurde.
</t>
        </r>
      </text>
    </comment>
    <comment ref="AG2" authorId="0" shapeId="0" xr:uid="{00000000-0006-0000-0300-000006000000}">
      <text>
        <r>
          <rPr>
            <sz val="9"/>
            <color indexed="81"/>
            <rFont val="Tahoma"/>
            <family val="2"/>
          </rPr>
          <t xml:space="preserve">Fragen zu individuellem Hilfebedarf werden nicht nur in förmlichen Hilfeplangesprächen des Jugendamts geklärt, sondern auch im Rahmen anderer Kontakte mit dem Jugendamt. Auch hier ist nicht die Zahl der Kontaktgespräche mit dem Jugendamt, sondern die Zahl der betreffenden Schülerinnen und Schüler zu erfassen, um die es ging. Wo in einer Familie mehrere Kinder betroffen sind, ist jedes Kind als ein Fall zu erfassen.
</t>
        </r>
      </text>
    </comment>
    <comment ref="AL2" authorId="0" shapeId="0" xr:uid="{00000000-0006-0000-0300-000007000000}">
      <text>
        <r>
          <rPr>
            <sz val="9"/>
            <color indexed="81"/>
            <rFont val="Tahoma"/>
            <family val="2"/>
          </rPr>
          <t xml:space="preserve">Fragen zu individuellem Hilfebedarf werden nicht nur in förmlichen Hilfeplangesprächen des Jugendamts geklärt, sondern auch im Rahmen anderer Kontakte mit dem Jugendamt. Auch hier ist nicht die Zahl der Kontaktgespräche mit dem Jugendamt, sondern die Zahl der betreffenden Schülerinnen und Schüler zu erfassen, um die es ging. Wo in einer Familie mehrere Kinder betroffen sind, ist jedes Kind als ein Fall zu erfassen.
</t>
        </r>
      </text>
    </comment>
    <comment ref="AQ2" authorId="0" shapeId="0" xr:uid="{2F5DF9EF-61DF-4C2F-AC32-3B29B87EAC85}">
      <text>
        <r>
          <rPr>
            <sz val="9"/>
            <color indexed="81"/>
            <rFont val="Tahoma"/>
            <family val="2"/>
          </rPr>
          <t xml:space="preserve">Fragen zu individuellem Hilfebedarf werden nicht nur in förmlichen Hilfeplangesprächen des Jugendamts geklärt, sondern auch im Rahmen anderer Kontakte mit dem Jugendamt. Auch hier ist nicht die Zahl der Kontaktgespräche mit dem Jugendamt, sondern die Zahl der betreffenden Schülerinnen und Schüler zu erfassen, um die es ging. Wo in einer Familie mehrere Kinder betroffen sind, ist jedes Kind als ein Fall zu erfassen.
</t>
        </r>
      </text>
    </comment>
    <comment ref="CS2" authorId="0" shapeId="0" xr:uid="{00000000-0006-0000-0300-000008000000}">
      <text>
        <r>
          <rPr>
            <sz val="9"/>
            <color indexed="81"/>
            <rFont val="Tahoma"/>
            <family val="2"/>
          </rPr>
          <t xml:space="preserve">Als individuell beraten soll hier die Anzahl der Erziehungsberechtigten – geschlechterdifferenziert - eingetragen werden (nicht die Zahl der Beratungsgespräche mit ihnen), die im Hinblick auf die Klärung und Bewältigung individueller und familienbezogener Probleme sowie bei der Lösung von konkreten Erziehungsfragen beraten wurden, vergleichbar in gewissem Sinne also mit Erziehungsberatung. Dies schließt auch diese Beratungsgespräche mit ein, bei denen eine Lehrkraft bzw. die Schulleitung mit hinzugezogen wird sowie z. B. Beratungsgespräche im Kontext der Inanspruchnahmen § 29 SGB VIII Soziale Gruppenarbeit. Wo beide Erziehungsberechtigte eines Kindes beraten werden, ist für jede/n Erziehungsberechtigte/n eine Angabe zu machen.
</t>
        </r>
      </text>
    </comment>
    <comment ref="CY2" authorId="0" shapeId="0" xr:uid="{CEC91365-4272-4C07-9F3E-4942BE323462}">
      <text>
        <r>
          <rPr>
            <b/>
            <sz val="9"/>
            <color indexed="81"/>
            <rFont val="Segoe UI"/>
            <family val="2"/>
          </rPr>
          <t>Reif, Volker:
Es werden in der Auswahlliste erst die Mädchennamen,  dann die Jungennamen, dann junge Menschen mit nichtbinärer Geschlechtsidentität angezeigt. Bitte hierzu in der Auswahlliste in den Feldern ganz nach unten scrollen.</t>
        </r>
        <r>
          <rPr>
            <sz val="9"/>
            <color indexed="81"/>
            <rFont val="Segoe UI"/>
            <family val="2"/>
          </rPr>
          <t xml:space="preserve">
</t>
        </r>
      </text>
    </comment>
    <comment ref="DE2" authorId="0" shapeId="0" xr:uid="{2D90236F-E1EE-42D4-9B47-58DFA2D9FD7D}">
      <text>
        <r>
          <rPr>
            <b/>
            <sz val="9"/>
            <color indexed="81"/>
            <rFont val="Segoe UI"/>
            <family val="2"/>
          </rPr>
          <t>Reif, Volker:
Es werden in der Auswahlliste erst die Mädchennamen,  dann die Jungennamen, dann junge Menschen mit nichtbinärer Geschlechtsidentität angezeigt. Bitte hierzu in der Auswahlliste in den Feldern ganz nach unten scrollen.</t>
        </r>
        <r>
          <rPr>
            <sz val="9"/>
            <color indexed="81"/>
            <rFont val="Segoe UI"/>
            <family val="2"/>
          </rPr>
          <t xml:space="preserve">
</t>
        </r>
      </text>
    </comment>
    <comment ref="DK2" authorId="0" shapeId="0" xr:uid="{00000000-0006-0000-0300-000009000000}">
      <text>
        <r>
          <rPr>
            <sz val="9"/>
            <color indexed="81"/>
            <rFont val="Tahoma"/>
            <family val="2"/>
          </rPr>
          <t xml:space="preserve">Erziehungsberechtigte, die mit Angeboten der Elternbildung (vgl. § 16 SGB VIII) zu allgemeinen Fragen der Erziehung und Entwicklung junger Menschen erreicht wurden (z.B. in einem thematisch orientierten Elternabend, einer Veranstaltung zu Erziehungsfragen oder einem Seminar) sind in die Zeilen 13.3 / 13.4 geschlechterdifferenziert einzutragen.
Veranstaltungen, die mehrere der unter 13.3-13.6 genannten Aspekte umfassen, sind nur einmal zu erfassen (schwerpunktmäßige Zuordnung nach eigener fachlicher Einschätzung).
</t>
        </r>
      </text>
    </comment>
    <comment ref="DN2" authorId="0" shapeId="0" xr:uid="{00000000-0006-0000-0300-00000A000000}">
      <text>
        <r>
          <rPr>
            <sz val="9"/>
            <color indexed="81"/>
            <rFont val="Tahoma"/>
            <family val="2"/>
          </rPr>
          <t xml:space="preserve">Erziehungsberechtigte, die mit Veranstaltungen zu Fragen des erzieherischen Kinder- und Jugendschutzes im Sinne von § 14 SGB VIII erreicht wurden mit dem Ziel, sie besser zu befähigen, Kinder und Jugendliche vor gefährdenden Einflüssen zu schützen (z.B. Suchtprävention, Gefahren im Internet), sind in die Zeilen 13.5 / 13.6 geschlechterdifferenziert einzutragen.
Veranstaltungen, die mehrere der unter 13.3-13.6 genannten Aspekte umfassen, sind nur einmal zu erfassen (schwerpunktmäßige Zuordnung nach eigener fachlicher Einschätzung).
</t>
        </r>
      </text>
    </comment>
    <comment ref="DQ2" authorId="0" shapeId="0" xr:uid="{00000000-0006-0000-0300-00000B000000}">
      <text>
        <r>
          <rPr>
            <sz val="9"/>
            <color indexed="81"/>
            <rFont val="Tahoma"/>
            <family val="2"/>
          </rPr>
          <t xml:space="preserve">Organisatorische Tätigkeiten im Rahmen des Aufbaus und des Betriebs einer Ganztagesschule sind von der Förderung der Schulsozialarbeit durch das Land ausgeschlossen. Jedoch können sich Betreuungskräfte im außerunterrichtlichen Bereich von Ganztagsschulen mit individuellen Problemen von Schülerinnen und Schüler konfrontiert sehen, für die sie gemeinsam mit der Fachkraft der Schulsozialarbeit nach Lösungen suchen. Außerdem kann es vorkommen, dass eine Betreuungskraft den Rat der Schulsozialarbeit im Hinblick auf Gruppenprobleme einer ganzen Betreuungsgruppe sucht. Solche Beratungsleistungen der Schulsozialarbeit werden nun ebenfalls erfasst. Gemeinschaftsschulen sind als verbindliche Ganztagsschulen in der Sekundarstufe I an dieser Stelle mit zu erfassen.
</t>
        </r>
      </text>
    </comment>
    <comment ref="EJ2" authorId="0" shapeId="0" xr:uid="{00000000-0006-0000-0300-00000C000000}">
      <text>
        <r>
          <rPr>
            <sz val="9"/>
            <color indexed="81"/>
            <rFont val="Tahoma"/>
            <family val="2"/>
          </rPr>
          <t xml:space="preserve">Analog zu 14.1 - 14.2, allerdings in Bezug auf Betreuungskräfte, die nicht dem Ganztag zugeordnet sind, wie z. B. Fachkräfte der Kernzeitbetreuung, Hort an Schule, Schulbegleitung, etc.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Reif, Volker</author>
  </authors>
  <commentList>
    <comment ref="B1" authorId="0" shapeId="0" xr:uid="{00000000-0006-0000-0400-000001000000}">
      <text>
        <r>
          <rPr>
            <b/>
            <sz val="9"/>
            <color indexed="81"/>
            <rFont val="Tahoma"/>
            <family val="2"/>
          </rPr>
          <t xml:space="preserve">Erfasst werden bei den Gruppenarbeiten lediglich die Gesamtzahl an Gruppen und teilnehmenden Schülerinnen und Schüler, </t>
        </r>
        <r>
          <rPr>
            <b/>
            <u/>
            <sz val="9"/>
            <color indexed="81"/>
            <rFont val="Tahoma"/>
            <family val="2"/>
          </rPr>
          <t>nicht</t>
        </r>
        <r>
          <rPr>
            <b/>
            <sz val="9"/>
            <color indexed="81"/>
            <rFont val="Tahoma"/>
            <family val="2"/>
          </rPr>
          <t xml:space="preserve"> die Anzahl der Gruppentreffen.</t>
        </r>
        <r>
          <rPr>
            <sz val="9"/>
            <color indexed="81"/>
            <rFont val="Tahoma"/>
            <family val="2"/>
          </rPr>
          <t xml:space="preserve">
Erhoben werden Gruppenangebote ab einem bestimmten zeitlichen Mindestumfang von dreimal 45 Minuten. Für Gruppenangebote, die zusammen mit Lehrkräften durchgeführt werden, gilt, dass sie nur dann erfasst werden, wenn die Fachkraft der Schulsozialarbeit an der Durchführung maßgeblich beteiligt ist. </t>
        </r>
      </text>
    </comment>
    <comment ref="N1" authorId="0" shapeId="0" xr:uid="{00000000-0006-0000-0400-000002000000}">
      <text>
        <r>
          <rPr>
            <sz val="9"/>
            <color indexed="81"/>
            <rFont val="Tahoma"/>
            <family val="2"/>
          </rPr>
          <t xml:space="preserve">Erhoben werden an dieser Stelle Angebote mit Schulklassen, die entweder während eines Schuljahres mindestens dreimal 45 Minuten umfassten oder aber in Form einer mindestens halbtägigen Aktion/Exkursion durchgeführt wurden. Auch an dieser Stelle gilt, dass sie nur dann erfasst werden, wenn die Fachkraft der Schulsozialarbeit an der Durchführung maßgeblich beteiligt ist.
</t>
        </r>
        <r>
          <rPr>
            <b/>
            <sz val="9"/>
            <color indexed="81"/>
            <rFont val="Tahoma"/>
            <family val="2"/>
          </rPr>
          <t xml:space="preserve">Anzugeben ist die Anzahl der Klassen, </t>
        </r>
        <r>
          <rPr>
            <b/>
            <u/>
            <sz val="9"/>
            <color indexed="81"/>
            <rFont val="Tahoma"/>
            <family val="2"/>
          </rPr>
          <t>nicht</t>
        </r>
        <r>
          <rPr>
            <b/>
            <sz val="9"/>
            <color indexed="81"/>
            <rFont val="Tahoma"/>
            <family val="2"/>
          </rPr>
          <t xml:space="preserve"> die Anzahl der Termine mit den Klassen.</t>
        </r>
      </text>
    </comment>
    <comment ref="B2" authorId="0" shapeId="0" xr:uid="{00000000-0006-0000-0400-000003000000}">
      <text>
        <r>
          <rPr>
            <sz val="9"/>
            <color indexed="81"/>
            <rFont val="Tahoma"/>
            <family val="2"/>
          </rPr>
          <t xml:space="preserve">Unter 15.1 - 15.2 werden nur solche Angebote der Arbeit mit Gruppen erfasst, bei denen nicht bestimmte interessenorientierte Aktivitäten, Hobbys oder außerunterrichtliche Beschäftigungen im Vordergrund stehen, die eher dem Charakter der Jugendarbeit oder von Arbeitsgemeinschaften entsprechen, sondern das Gruppensetting in erster Linie den Rahmen für Prozesse sozialen Lernens und der Förderung sozialer Kompetenzen sowie der Gewaltprävention dient. Dazu zählt auch die Ausbildung von Streitschlichtern.
</t>
        </r>
        <r>
          <rPr>
            <b/>
            <sz val="9"/>
            <color indexed="81"/>
            <rFont val="Tahoma"/>
            <family val="2"/>
          </rPr>
          <t xml:space="preserve">Erfasst werden bei den Gruppenarbeiten lediglich die Gesamtzahl an Gruppen und teilnehmenden Schülerinnen und Schüler, </t>
        </r>
        <r>
          <rPr>
            <b/>
            <u/>
            <sz val="9"/>
            <color indexed="81"/>
            <rFont val="Tahoma"/>
            <family val="2"/>
          </rPr>
          <t>nicht</t>
        </r>
        <r>
          <rPr>
            <b/>
            <sz val="9"/>
            <color indexed="81"/>
            <rFont val="Tahoma"/>
            <family val="2"/>
          </rPr>
          <t xml:space="preserve"> die Anzahl der Gruppentreffen.</t>
        </r>
        <r>
          <rPr>
            <sz val="9"/>
            <color indexed="81"/>
            <rFont val="Tahoma"/>
            <family val="2"/>
          </rPr>
          <t xml:space="preserve">
</t>
        </r>
      </text>
    </comment>
    <comment ref="N2" authorId="0" shapeId="0" xr:uid="{00000000-0006-0000-0400-000004000000}">
      <text>
        <r>
          <rPr>
            <sz val="9"/>
            <color indexed="81"/>
            <rFont val="Tahoma"/>
            <family val="2"/>
          </rPr>
          <t>Erhoben werden an dieser Stelle Angebote mit Schulklassen,  die entweder während eines Schuljahres mindestens dreimal
45 Minuten umfassten oder aber in Form einer mindestens halbtägigen Aktion/Exkursion durchgeführt wurden. Auch an dieser Stelle gilt, dass sie nur dann erfasst werden, wenn die Fachkraft der Schulsozialarbeit an der Durchführung maßgeblich beteiligt ist.</t>
        </r>
      </text>
    </comment>
    <comment ref="V2" authorId="0" shapeId="0" xr:uid="{00000000-0006-0000-0400-000005000000}">
      <text>
        <r>
          <rPr>
            <sz val="9"/>
            <color indexed="81"/>
            <rFont val="Tahoma"/>
            <family val="2"/>
          </rPr>
          <t>Hier sind die Anzahl der Klassen / Anzahl geflüchteter Schülerinnen und Schüler einzutragen, mit denen im Rahmen von VKL-Klassen, VABO-Klassen oder klassenübergreifend Angebote gemacht werden.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Reif, Volker</author>
  </authors>
  <commentList>
    <comment ref="B2" authorId="0" shapeId="0" xr:uid="{00000000-0006-0000-0500-000001000000}">
      <text>
        <r>
          <rPr>
            <sz val="9"/>
            <color indexed="81"/>
            <rFont val="Tahoma"/>
            <family val="2"/>
          </rPr>
          <t>Zu erfassen sind projektbezogene Einzel- (oder jährlich wiederkehrende) Maßnahmen in Kooperation mit lokalen Partnern im Sozialraum wie z. B.. Girl´s Day, Azubimesse, Ferienprogramme, Stadtteilfeste, Kinderfeste etc. sowie die Gesamtzahl der teilnehmenden Schülerinnen und Schüler an diesen Projekten.</t>
        </r>
      </text>
    </comment>
    <comment ref="D2" authorId="0" shapeId="0" xr:uid="{00000000-0006-0000-0500-000002000000}">
      <text>
        <r>
          <rPr>
            <sz val="9"/>
            <color indexed="81"/>
            <rFont val="Tahoma"/>
            <family val="2"/>
          </rPr>
          <t>Zu erfassen ist die Anzahl an lokalen Netzwerktreffen, in denen professionsübergreifend und regelmäßig alle relevanten Akteure (unter Beteiligung der Schulsozialarbeit) im Sozialraum zusammenkommen mit dem Ziel, die Situation bzw. Bedingungen des Aufwachsens junger Menschen im Sozialraum zu verbessern (z. B. AK Jugend Gemeinde XY, lokale AG §78 SGB VIII, etc.).</t>
        </r>
      </text>
    </comment>
    <comment ref="E2" authorId="0" shapeId="0" xr:uid="{00000000-0006-0000-0500-000003000000}">
      <text>
        <r>
          <rPr>
            <sz val="9"/>
            <color indexed="81"/>
            <rFont val="Tahoma"/>
            <family val="2"/>
          </rPr>
          <t xml:space="preserve">Zu erfassen ist die Anzahl regelmäßiger oder fallbezogener Austauschtreffen mit weiteren Fachkräften z.B. aus der Offenen Kinder- und Jugendarbeit (OKJA), Mobilen Jugendarbeit (MJA) und / oder Verbandlichen Jugendarbeit (VJA) aus dem Sozialraum / der Gemeinde </t>
        </r>
      </text>
    </comment>
    <comment ref="F2" authorId="0" shapeId="0" xr:uid="{00000000-0006-0000-0500-000004000000}">
      <text>
        <r>
          <rPr>
            <sz val="9"/>
            <color indexed="81"/>
            <rFont val="Tahoma"/>
            <family val="2"/>
          </rPr>
          <t xml:space="preserve">Zu erfassen ist die Anzahl regelmäßiger oder fallbezogener Austauschtreffen mit ehrenamtlichen Personen aus Bürgerinitiativen, Vereinen
</t>
        </r>
      </text>
    </comment>
    <comment ref="G2" authorId="0" shapeId="0" xr:uid="{00000000-0006-0000-0500-000005000000}">
      <text>
        <r>
          <rPr>
            <sz val="9"/>
            <color indexed="81"/>
            <rFont val="Tahoma"/>
            <family val="2"/>
          </rPr>
          <t xml:space="preserve">Zu erfassen ist die Anzahl regelmäßiger oder fallbezogener überregionaler (kreisweite u/o gemeindeübergreifende) Netzwerktreffen wie z.B. AK Schulsozialarbeit im Landkreis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Reif, Volker</author>
  </authors>
  <commentList>
    <comment ref="B2" authorId="0" shapeId="0" xr:uid="{00000000-0006-0000-0600-000001000000}">
      <text>
        <r>
          <rPr>
            <sz val="9"/>
            <color indexed="81"/>
            <rFont val="Tahoma"/>
            <family val="2"/>
          </rPr>
          <t>Zu erfassen ist unter 19.1 die Anzahl alle offenen Treffpunkte wie Schüler/innencafe´s, etc. mit dem Charakter eines freiwilligen, offenen und regelmäßigen Angebot mit festen „Öffnungszeiten“ (jeden Mittag, einmal die Woche, etc.).</t>
        </r>
      </text>
    </comment>
    <comment ref="C2" authorId="0" shapeId="0" xr:uid="{00000000-0006-0000-0600-000002000000}">
      <text>
        <r>
          <rPr>
            <sz val="9"/>
            <color indexed="81"/>
            <rFont val="Tahoma"/>
            <family val="2"/>
          </rPr>
          <t xml:space="preserve">Wenn eines oder mehrere dieser Angebote Teil des Ganztagsangebots der Schule sind, ist die entsprechende Anzahl zusätzlich unter 19.2 einzutragen.
</t>
        </r>
      </text>
    </comment>
    <comment ref="D2" authorId="0" shapeId="0" xr:uid="{00000000-0006-0000-0600-000003000000}">
      <text>
        <r>
          <rPr>
            <sz val="9"/>
            <color indexed="81"/>
            <rFont val="Tahoma"/>
            <family val="2"/>
          </rPr>
          <t>19.3 erfasst die Summe der Stunden aller wöchentlichen offenen Angebote (z. B. . bei zwei Schüler/innencafe´s / Woche zu jeweils 2 Stunden dann 4 Stunden / Woche)</t>
        </r>
      </text>
    </comment>
    <comment ref="E2" authorId="0" shapeId="0" xr:uid="{00000000-0006-0000-0600-000004000000}">
      <text>
        <r>
          <rPr>
            <sz val="9"/>
            <color indexed="81"/>
            <rFont val="Tahoma"/>
            <family val="2"/>
          </rPr>
          <t>Unter 19.4 ist die durchschnittliche Anzahl der Stammbesucherinnen und Stammbesucher dieser Angebote einzutragen. Als Stammbesucherinnen und Stammbesucher gelten die Schülerinnen und Schüler, die über einen Zeitraum von mind. 3 Monaten das Angebot regelmäßig besuchen.</t>
        </r>
      </text>
    </comment>
    <comment ref="F2" authorId="0" shapeId="0" xr:uid="{00000000-0006-0000-0600-000005000000}">
      <text>
        <r>
          <rPr>
            <sz val="9"/>
            <color indexed="81"/>
            <rFont val="Tahoma"/>
            <family val="2"/>
          </rPr>
          <t>Unter 20.1 – 20.4 werden in gleicher Differenzierung wie unter Punkt 19 offene Angebote für Gruppen wie Jungengruppe, Sportgruppe, etc. mit variablen Zeitrahmen &amp; Treffen erfasst, welche nicht unter die in 15.1 bis 16.6 erfassten Angeboten mit thematisch-pädagogischer Schwerpunktsetzung fallen bzw. erfasst wurden.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Reif, Volker</author>
  </authors>
  <commentList>
    <comment ref="B9" authorId="0" shapeId="0" xr:uid="{00000000-0006-0000-0900-000001000000}">
      <text>
        <r>
          <rPr>
            <b/>
            <sz val="9"/>
            <color indexed="81"/>
            <rFont val="Tahoma"/>
            <family val="2"/>
          </rPr>
          <t>Reif, Volker:</t>
        </r>
        <r>
          <rPr>
            <sz val="9"/>
            <color indexed="81"/>
            <rFont val="Tahoma"/>
            <family val="2"/>
          </rPr>
          <t xml:space="preserve">
Schülerin selbst, Lehrkraft, Eltern,MitschülerIn, selbst angesprochen</t>
        </r>
      </text>
    </comment>
    <comment ref="L35" authorId="0" shapeId="0" xr:uid="{00000000-0006-0000-0900-000002000000}">
      <text>
        <r>
          <rPr>
            <b/>
            <sz val="9"/>
            <color indexed="81"/>
            <rFont val="Tahoma"/>
            <family val="2"/>
          </rPr>
          <t>Reif, Volker:</t>
        </r>
        <r>
          <rPr>
            <sz val="9"/>
            <color indexed="81"/>
            <rFont val="Tahoma"/>
            <family val="2"/>
          </rPr>
          <t xml:space="preserve">
Jugendamt, weiterer Fachdienst, etc.</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Reif, Volker</author>
  </authors>
  <commentList>
    <comment ref="B9" authorId="0" shapeId="0" xr:uid="{00000000-0006-0000-0A00-000001000000}">
      <text>
        <r>
          <rPr>
            <b/>
            <sz val="9"/>
            <color indexed="81"/>
            <rFont val="Tahoma"/>
            <family val="2"/>
          </rPr>
          <t>Reif, Volker:</t>
        </r>
        <r>
          <rPr>
            <sz val="9"/>
            <color indexed="81"/>
            <rFont val="Tahoma"/>
            <family val="2"/>
          </rPr>
          <t xml:space="preserve">
Schülerin selbst, Lehrkraft, Eltern,MitschülerIn, selbst angesprochen</t>
        </r>
      </text>
    </comment>
    <comment ref="L35" authorId="0" shapeId="0" xr:uid="{00000000-0006-0000-0A00-000002000000}">
      <text>
        <r>
          <rPr>
            <b/>
            <sz val="9"/>
            <color indexed="81"/>
            <rFont val="Tahoma"/>
            <family val="2"/>
          </rPr>
          <t>Reif, Volker:</t>
        </r>
        <r>
          <rPr>
            <sz val="9"/>
            <color indexed="81"/>
            <rFont val="Tahoma"/>
            <family val="2"/>
          </rPr>
          <t xml:space="preserve">
Jugendamt, weiterer Fachdienst, etc.</t>
        </r>
      </text>
    </comment>
  </commentList>
</comments>
</file>

<file path=xl/sharedStrings.xml><?xml version="1.0" encoding="utf-8"?>
<sst xmlns="http://schemas.openxmlformats.org/spreadsheetml/2006/main" count="2872" uniqueCount="1475">
  <si>
    <t>Grundschule</t>
  </si>
  <si>
    <t>Grundschule/Haupt-Werkrealschule</t>
  </si>
  <si>
    <t>Haupt-Werkrealschule</t>
  </si>
  <si>
    <t>Realschule</t>
  </si>
  <si>
    <t>Gymnasium</t>
  </si>
  <si>
    <t>Bildungszentrum (Verbundschule)</t>
  </si>
  <si>
    <t>Gemeinschaftsschule</t>
  </si>
  <si>
    <t>Förderschule</t>
  </si>
  <si>
    <t>Berufliche Schule</t>
  </si>
  <si>
    <t>Öffentlicher Träger</t>
  </si>
  <si>
    <t>Freier Träger</t>
  </si>
  <si>
    <t>Stadt-/Landkreis</t>
  </si>
  <si>
    <t>Kreisangehörige Kommune</t>
  </si>
  <si>
    <t>Anerkannter Jugendhilfeträger</t>
  </si>
  <si>
    <t>Sonstiger Träger</t>
  </si>
  <si>
    <t>Ja</t>
  </si>
  <si>
    <t>Nein</t>
  </si>
  <si>
    <t>Verbindliche Form</t>
  </si>
  <si>
    <t>Wahlform</t>
  </si>
  <si>
    <t>Hochschulabschluss</t>
  </si>
  <si>
    <t>Andere Qualifikation</t>
  </si>
  <si>
    <t>weibliche</t>
  </si>
  <si>
    <t>männlich</t>
  </si>
  <si>
    <t>anderes</t>
  </si>
  <si>
    <t>*einschließlich sofortiger Information an das Jugendamt bei offensichtlich akuter Gefährdung</t>
  </si>
  <si>
    <t>Kontakt mit dem Jugendamt</t>
  </si>
  <si>
    <t>Beratung von Lehrkräften</t>
  </si>
  <si>
    <t>Beratung von Erziehungsberechtigten</t>
  </si>
  <si>
    <t>Beratung von außerunterichtlichen Betreuungskräften</t>
  </si>
  <si>
    <t>Arbeit mit Schulklassen</t>
  </si>
  <si>
    <t>Arbeit mit jungen Geflüchteten</t>
  </si>
  <si>
    <t>Gemeinwesenprojekte</t>
  </si>
  <si>
    <t>Netzwerktreffen</t>
  </si>
  <si>
    <t>Kooperationstreffen</t>
  </si>
  <si>
    <t xml:space="preserve">
Woche</t>
  </si>
  <si>
    <r>
      <t xml:space="preserve">JAHRES </t>
    </r>
    <r>
      <rPr>
        <b/>
        <sz val="11"/>
        <color theme="1"/>
        <rFont val="Symbol"/>
        <family val="1"/>
        <charset val="2"/>
      </rPr>
      <t>Æ</t>
    </r>
  </si>
  <si>
    <r>
      <t>Gruppenarbeit, die mindestens dreimal im Schuljahr stattfanden, allerdings</t>
    </r>
    <r>
      <rPr>
        <b/>
        <u/>
        <sz val="11"/>
        <color theme="1"/>
        <rFont val="Calibri"/>
        <family val="2"/>
        <scheme val="minor"/>
      </rPr>
      <t xml:space="preserve"> WENIGER ALS 45 Minuten</t>
    </r>
    <r>
      <rPr>
        <b/>
        <sz val="11"/>
        <color theme="1"/>
        <rFont val="Calibri"/>
        <family val="2"/>
        <scheme val="minor"/>
      </rPr>
      <t xml:space="preserve"> umfassten (Streitschlichter, etc.)</t>
    </r>
  </si>
  <si>
    <r>
      <t xml:space="preserve">Gruppenarbeit </t>
    </r>
    <r>
      <rPr>
        <b/>
        <u/>
        <sz val="11"/>
        <color theme="1"/>
        <rFont val="Calibri"/>
        <family val="2"/>
        <scheme val="minor"/>
      </rPr>
      <t>MINDESTENS dreimal 45 Minuten</t>
    </r>
    <r>
      <rPr>
        <b/>
        <sz val="11"/>
        <color theme="1"/>
        <rFont val="Calibri"/>
        <family val="2"/>
        <scheme val="minor"/>
      </rPr>
      <t xml:space="preserve"> im Schuljahr oder  in Form einer mindestens halbtägigen Aktion/Exkursion</t>
    </r>
  </si>
  <si>
    <t>SUMME*</t>
  </si>
  <si>
    <t>* Es werden automatisch die Anzahl der Gruppen sowie die entsprechende Gesamtzahl der Schülerinnen und Schüler in den Gruppen gezählt</t>
  </si>
  <si>
    <t>Name / Kürzel</t>
  </si>
  <si>
    <t xml:space="preserve">Auswertung: Die Anzahl der Beratungen werden automatisch zusammengezählt. 
</t>
  </si>
  <si>
    <t>Beratungsanlass / Thema</t>
  </si>
  <si>
    <t>Anzahl</t>
  </si>
  <si>
    <t>Name</t>
  </si>
  <si>
    <t>Quartal 1 (01.08.-31.10.):</t>
  </si>
  <si>
    <t>Quartal 2 (01.11.-31.01.):</t>
  </si>
  <si>
    <t>Quartal 3 (01.02.-30.04.):</t>
  </si>
  <si>
    <t>Quartal 4 (01.05.-31.07.):</t>
  </si>
  <si>
    <t>Anzahl Beratungstermine männliche Schüler für trägerinterne Quartalsberichte</t>
  </si>
  <si>
    <t>Anzahl Beratungstermine weibliche Schülerinnen für trägerinterne Quartalsberichte</t>
  </si>
  <si>
    <r>
      <t xml:space="preserve">davon: </t>
    </r>
    <r>
      <rPr>
        <b/>
        <sz val="11"/>
        <color theme="1"/>
        <rFont val="Calibri"/>
        <family val="2"/>
        <scheme val="minor"/>
      </rPr>
      <t>Schülerinnen</t>
    </r>
    <r>
      <rPr>
        <sz val="11"/>
        <color theme="1"/>
        <rFont val="Calibri"/>
        <family val="2"/>
        <scheme val="minor"/>
      </rPr>
      <t xml:space="preserve"> </t>
    </r>
    <r>
      <rPr>
        <b/>
        <sz val="11"/>
        <color theme="1"/>
        <rFont val="Calibri"/>
        <family val="2"/>
        <scheme val="minor"/>
      </rPr>
      <t>bis 3 Termine</t>
    </r>
  </si>
  <si>
    <r>
      <t xml:space="preserve">davon </t>
    </r>
    <r>
      <rPr>
        <b/>
        <sz val="11"/>
        <color theme="1"/>
        <rFont val="Calibri"/>
        <family val="2"/>
        <scheme val="minor"/>
      </rPr>
      <t>Schülerinnen</t>
    </r>
    <r>
      <rPr>
        <sz val="11"/>
        <color theme="1"/>
        <rFont val="Calibri"/>
        <family val="2"/>
        <scheme val="minor"/>
      </rPr>
      <t xml:space="preserve"> mit </t>
    </r>
    <r>
      <rPr>
        <b/>
        <sz val="11"/>
        <color theme="1"/>
        <rFont val="Calibri"/>
        <family val="2"/>
        <scheme val="minor"/>
      </rPr>
      <t>mehr als 3 Terminen</t>
    </r>
  </si>
  <si>
    <r>
      <t xml:space="preserve">davon: </t>
    </r>
    <r>
      <rPr>
        <b/>
        <sz val="11"/>
        <color theme="1"/>
        <rFont val="Calibri"/>
        <family val="2"/>
        <scheme val="minor"/>
      </rPr>
      <t>Schüler</t>
    </r>
    <r>
      <rPr>
        <sz val="11"/>
        <color theme="1"/>
        <rFont val="Calibri"/>
        <family val="2"/>
        <scheme val="minor"/>
      </rPr>
      <t xml:space="preserve"> </t>
    </r>
    <r>
      <rPr>
        <b/>
        <sz val="11"/>
        <color theme="1"/>
        <rFont val="Calibri"/>
        <family val="2"/>
        <scheme val="minor"/>
      </rPr>
      <t>bis 3 Termine</t>
    </r>
  </si>
  <si>
    <r>
      <t xml:space="preserve">davon </t>
    </r>
    <r>
      <rPr>
        <b/>
        <sz val="11"/>
        <color theme="1"/>
        <rFont val="Calibri"/>
        <family val="2"/>
        <scheme val="minor"/>
      </rPr>
      <t>Schüler</t>
    </r>
    <r>
      <rPr>
        <sz val="11"/>
        <color theme="1"/>
        <rFont val="Calibri"/>
        <family val="2"/>
        <scheme val="minor"/>
      </rPr>
      <t xml:space="preserve"> mit </t>
    </r>
    <r>
      <rPr>
        <b/>
        <sz val="11"/>
        <color theme="1"/>
        <rFont val="Calibri"/>
        <family val="2"/>
        <scheme val="minor"/>
      </rPr>
      <t>mehr als 3 Terminen</t>
    </r>
  </si>
  <si>
    <t>Auswertung Quartal</t>
  </si>
  <si>
    <t>SUMME Schuljahr</t>
  </si>
  <si>
    <t>Quartal 1 (01.08.-31.10.)</t>
  </si>
  <si>
    <t>Quartal 2 (01.11.-31.01.)</t>
  </si>
  <si>
    <t>Quartal 3 (01.02.-30.04.)</t>
  </si>
  <si>
    <t>Quartal 4 (01.05.-31.07.)</t>
  </si>
  <si>
    <r>
      <t xml:space="preserve">Quartal </t>
    </r>
    <r>
      <rPr>
        <b/>
        <sz val="11"/>
        <color theme="1"/>
        <rFont val="Symbol"/>
        <family val="1"/>
        <charset val="2"/>
      </rPr>
      <t>Æ</t>
    </r>
  </si>
  <si>
    <t>Schuljahr</t>
  </si>
  <si>
    <t>Die Tätigkeitsmerkmale sind in folgende Tabellenblätter unterteilt:</t>
  </si>
  <si>
    <t>Ihr Kontakt zu uns:</t>
  </si>
  <si>
    <t>Volker Reif</t>
  </si>
  <si>
    <t>volker.reif@kvjs.de</t>
  </si>
  <si>
    <t>Telefon: 0711 6375-440</t>
  </si>
  <si>
    <r>
      <t xml:space="preserve">Bei „Beratungstermine männliche Schüler gesamt“ werden </t>
    </r>
    <r>
      <rPr>
        <b/>
        <i/>
        <sz val="11"/>
        <color rgb="FFFF0000"/>
        <rFont val="Calibri"/>
        <family val="2"/>
        <scheme val="minor"/>
      </rPr>
      <t>alle Beratungstermine</t>
    </r>
    <r>
      <rPr>
        <i/>
        <sz val="11"/>
        <color rgb="FFFF0000"/>
        <rFont val="Calibri"/>
        <family val="2"/>
        <scheme val="minor"/>
      </rPr>
      <t xml:space="preserve"> sprich Eintragungen gezählt. 
Die Felder darunter zählen lediglich die </t>
    </r>
    <r>
      <rPr>
        <b/>
        <i/>
        <sz val="11"/>
        <color rgb="FFFF0000"/>
        <rFont val="Calibri"/>
        <family val="2"/>
        <scheme val="minor"/>
      </rPr>
      <t>Anzahl der Schüler</t>
    </r>
    <r>
      <rPr>
        <i/>
        <sz val="11"/>
        <color rgb="FFFF0000"/>
        <rFont val="Calibri"/>
        <family val="2"/>
        <scheme val="minor"/>
      </rPr>
      <t xml:space="preserve">bezogen auf unter bzw. über 3 Terminen. Dies bedeutet, wenn ein Schüler / Namenskürzel  in der Wochentabelle mit 4 Beratungsterminen drin ist, kommen die 4 zur Gesamtzahl, wird aber bei „davon Schüler mit mehr als 3 Terminen“ nur einmal gezählt.  </t>
    </r>
  </si>
  <si>
    <r>
      <rPr>
        <b/>
        <sz val="11"/>
        <color theme="1"/>
        <rFont val="Calibri"/>
        <family val="2"/>
        <scheme val="minor"/>
      </rPr>
      <t xml:space="preserve">18.1
Gemeinwesenprojekte im schulischen Umfeld </t>
    </r>
    <r>
      <rPr>
        <sz val="10"/>
        <color rgb="FFFF0000"/>
        <rFont val="Calibri"/>
        <family val="2"/>
        <scheme val="minor"/>
      </rPr>
      <t xml:space="preserve">(Hinweis: Projekte, Maßnahmen &amp; Veranstaltung im / für das Gemeinwesen in Kooperation mit Partnern aus dem Sozialraum wie z.Bsp. Girl´s Day, Azubimesse, Stadtteilfeste, Kinderfeste etc.) 
Gehen GWA-Projekte über mehrere Wochen bitte nur in der Woche, in der das Projekt startete, eintragen
</t>
    </r>
    <r>
      <rPr>
        <b/>
        <sz val="10"/>
        <color rgb="FFFF0000"/>
        <rFont val="Calibri"/>
        <family val="2"/>
        <scheme val="minor"/>
      </rPr>
      <t>BITTE PROJEKTNAMEN EINTRAGEN</t>
    </r>
  </si>
  <si>
    <r>
      <rPr>
        <b/>
        <sz val="11"/>
        <color theme="1"/>
        <rFont val="Calibri"/>
        <family val="2"/>
        <scheme val="minor"/>
      </rPr>
      <t>18.6</t>
    </r>
    <r>
      <rPr>
        <sz val="11"/>
        <color theme="1"/>
        <rFont val="Calibri"/>
        <family val="2"/>
        <scheme val="minor"/>
      </rPr>
      <t xml:space="preserve">
Überregionale, bzw. kreisweite Netzwerke, gemeindeübergreifende Treffen, etc. </t>
    </r>
    <r>
      <rPr>
        <sz val="11"/>
        <color rgb="FFFF0000"/>
        <rFont val="Calibri"/>
        <family val="2"/>
        <scheme val="minor"/>
      </rPr>
      <t xml:space="preserve">
</t>
    </r>
    <r>
      <rPr>
        <b/>
        <sz val="10"/>
        <color rgb="FFFF0000"/>
        <rFont val="Calibri"/>
        <family val="2"/>
        <scheme val="minor"/>
      </rPr>
      <t>BITTE NAMEN DES NETZWERKES EINTRAGEN</t>
    </r>
  </si>
  <si>
    <r>
      <t xml:space="preserve">Offene Treffpunkte (Schülercafé, etc.)
</t>
    </r>
    <r>
      <rPr>
        <sz val="10"/>
        <color rgb="FFFF0000"/>
        <rFont val="Calibri"/>
        <family val="2"/>
        <scheme val="minor"/>
      </rPr>
      <t>Bitte Anzahl pro Woche eingeben, am Ende wird
 automatisch der Jahresdurchschnitt berechnet</t>
    </r>
  </si>
  <si>
    <r>
      <t xml:space="preserve">Offene Gruppenangebote (Jungen-, Mädchengruppe, Sportgruppe, etc.)
</t>
    </r>
    <r>
      <rPr>
        <sz val="10"/>
        <color rgb="FFFF0000"/>
        <rFont val="Calibri"/>
        <family val="2"/>
        <scheme val="minor"/>
      </rPr>
      <t>Bitte Anzahl pro Woche eingeben, am Ende wird
 automatisch der Jahresdurchschnitt berechnet</t>
    </r>
  </si>
  <si>
    <t>10. Individuelle Beratung und Hilfe</t>
  </si>
  <si>
    <t>11. Zusammenarbeit mit dem Jugendamt und anderen Stellen im Rahmen individueller Hilfen</t>
  </si>
  <si>
    <r>
      <t xml:space="preserve">11.2 Zahl der </t>
    </r>
    <r>
      <rPr>
        <b/>
        <sz val="11"/>
        <color theme="1"/>
        <rFont val="Calibri"/>
        <family val="2"/>
        <scheme val="minor"/>
      </rPr>
      <t>männlichen Schüler</t>
    </r>
    <r>
      <rPr>
        <sz val="11"/>
        <color theme="1"/>
        <rFont val="Calibri"/>
        <family val="2"/>
        <scheme val="minor"/>
      </rPr>
      <t xml:space="preserve">, bei denen vom Jugendamt </t>
    </r>
    <r>
      <rPr>
        <b/>
        <sz val="11"/>
        <color theme="1"/>
        <rFont val="Calibri"/>
        <family val="2"/>
        <scheme val="minor"/>
      </rPr>
      <t>Hilfeplangespräche</t>
    </r>
    <r>
      <rPr>
        <sz val="11"/>
        <color theme="1"/>
        <rFont val="Calibri"/>
        <family val="2"/>
        <scheme val="minor"/>
      </rPr>
      <t xml:space="preserve"> nach § 36 SGB VIII unter Beteiligung der Fachkraft der Schulsozialarbeit durchgeführt wurden</t>
    </r>
  </si>
  <si>
    <r>
      <t xml:space="preserve">11.1 Zahl der </t>
    </r>
    <r>
      <rPr>
        <b/>
        <sz val="11"/>
        <color theme="1"/>
        <rFont val="Calibri"/>
        <family val="2"/>
        <scheme val="minor"/>
      </rPr>
      <t>weiblichen Schülerinnen</t>
    </r>
    <r>
      <rPr>
        <sz val="11"/>
        <color theme="1"/>
        <rFont val="Calibri"/>
        <family val="2"/>
        <scheme val="minor"/>
      </rPr>
      <t xml:space="preserve">, bei denen vom Jugendamt </t>
    </r>
    <r>
      <rPr>
        <b/>
        <sz val="11"/>
        <color theme="1"/>
        <rFont val="Calibri"/>
        <family val="2"/>
        <scheme val="minor"/>
      </rPr>
      <t>Hilfeplangespräche</t>
    </r>
    <r>
      <rPr>
        <sz val="11"/>
        <color theme="1"/>
        <rFont val="Calibri"/>
        <family val="2"/>
        <scheme val="minor"/>
      </rPr>
      <t xml:space="preserve"> nach § 36 SGB VIII unter Beteiligung der Fachkraft der Schulsozialarbeit durchgeführt wurden</t>
    </r>
  </si>
  <si>
    <t>12. Beratung von Lehrkräften</t>
  </si>
  <si>
    <t>13. Beratung von Erziehungsberechtigten</t>
  </si>
  <si>
    <r>
      <t xml:space="preserve">13.1 Zahl der </t>
    </r>
    <r>
      <rPr>
        <b/>
        <sz val="11"/>
        <color theme="1"/>
        <rFont val="Calibri"/>
        <family val="2"/>
        <scheme val="minor"/>
      </rPr>
      <t>weiblichen Erziehungsberechtigten</t>
    </r>
    <r>
      <rPr>
        <sz val="11"/>
        <color theme="1"/>
        <rFont val="Calibri"/>
        <family val="2"/>
        <scheme val="minor"/>
      </rPr>
      <t xml:space="preserve">, die von der Fachkraft der Schulsozialarbeit im Hinblick auf die </t>
    </r>
    <r>
      <rPr>
        <b/>
        <sz val="11"/>
        <color theme="1"/>
        <rFont val="Calibri"/>
        <family val="2"/>
        <scheme val="minor"/>
      </rPr>
      <t xml:space="preserve">Erziehung ihrer Kinder </t>
    </r>
    <r>
      <rPr>
        <sz val="11"/>
        <color theme="1"/>
        <rFont val="Calibri"/>
        <family val="2"/>
        <scheme val="minor"/>
      </rPr>
      <t>individuell beraten wurden</t>
    </r>
  </si>
  <si>
    <r>
      <t>13.2 Zahl der</t>
    </r>
    <r>
      <rPr>
        <b/>
        <sz val="11"/>
        <color theme="1"/>
        <rFont val="Calibri"/>
        <family val="2"/>
        <scheme val="minor"/>
      </rPr>
      <t xml:space="preserve"> männlichen Erziehungsberechtigten</t>
    </r>
    <r>
      <rPr>
        <sz val="11"/>
        <color theme="1"/>
        <rFont val="Calibri"/>
        <family val="2"/>
        <scheme val="minor"/>
      </rPr>
      <t xml:space="preserve">, die von der Fachkraft der Schulsozialarbeit im Hinblick auf die </t>
    </r>
    <r>
      <rPr>
        <b/>
        <sz val="11"/>
        <color theme="1"/>
        <rFont val="Calibri"/>
        <family val="2"/>
        <scheme val="minor"/>
      </rPr>
      <t>Erziehung ihrer Kinder</t>
    </r>
    <r>
      <rPr>
        <sz val="11"/>
        <color theme="1"/>
        <rFont val="Calibri"/>
        <family val="2"/>
        <scheme val="minor"/>
      </rPr>
      <t xml:space="preserve"> individuell beraten wurden</t>
    </r>
  </si>
  <si>
    <t>14. Beratung von außerunterichtlichen Betreuungskräften</t>
  </si>
  <si>
    <t>15. Gruppenarbeit (Teil1) mindestens dreimal 45 min.</t>
  </si>
  <si>
    <t>16. Gruppenarbeit (Teil2) weniger als 45 min.</t>
  </si>
  <si>
    <t>17. Gruppenarbeit (Teil3) Schulklassen</t>
  </si>
  <si>
    <t>18. Sozialraumbezogene Schulsozialarbeit bzw. außerunterrichtliche Kooperationen</t>
  </si>
  <si>
    <r>
      <rPr>
        <b/>
        <sz val="11"/>
        <color theme="1"/>
        <rFont val="Calibri"/>
        <family val="2"/>
        <scheme val="minor"/>
      </rPr>
      <t>19.1</t>
    </r>
    <r>
      <rPr>
        <sz val="11"/>
        <color theme="1"/>
        <rFont val="Calibri"/>
        <family val="2"/>
        <scheme val="minor"/>
      </rPr>
      <t xml:space="preserve">
Anzahl offener Treffpunkte an der Schule</t>
    </r>
  </si>
  <si>
    <r>
      <rPr>
        <b/>
        <sz val="11"/>
        <color theme="1"/>
        <rFont val="Calibri"/>
        <family val="2"/>
        <scheme val="minor"/>
      </rPr>
      <t>19.3</t>
    </r>
    <r>
      <rPr>
        <sz val="11"/>
        <color theme="1"/>
        <rFont val="Calibri"/>
        <family val="2"/>
        <scheme val="minor"/>
      </rPr>
      <t xml:space="preserve">
Anzahl der Stunden pro Woche</t>
    </r>
  </si>
  <si>
    <r>
      <rPr>
        <b/>
        <sz val="11"/>
        <color theme="1"/>
        <rFont val="Calibri"/>
        <family val="2"/>
        <scheme val="minor"/>
      </rPr>
      <t xml:space="preserve">20.1 </t>
    </r>
    <r>
      <rPr>
        <sz val="11"/>
        <color theme="1"/>
        <rFont val="Calibri"/>
        <family val="2"/>
        <scheme val="minor"/>
      </rPr>
      <t>Anzahl offener Angebote</t>
    </r>
  </si>
  <si>
    <r>
      <rPr>
        <b/>
        <sz val="11"/>
        <color theme="1"/>
        <rFont val="Calibri"/>
        <family val="2"/>
        <scheme val="minor"/>
      </rPr>
      <t>20.3</t>
    </r>
    <r>
      <rPr>
        <sz val="11"/>
        <color theme="1"/>
        <rFont val="Calibri"/>
        <family val="2"/>
        <scheme val="minor"/>
      </rPr>
      <t xml:space="preserve">
Anzahl der Stunden pro Woche</t>
    </r>
  </si>
  <si>
    <r>
      <t xml:space="preserve">Die jeweiligen Erläuterungen zu den einzelnen Punkten erscheinen in der Kommentarfunktion, wenn sie mit dem Cursor über das jeweilige Titelfeld gehen oder im Excel-Menü unter </t>
    </r>
    <r>
      <rPr>
        <b/>
        <i/>
        <sz val="12"/>
        <color theme="1"/>
        <rFont val="Calibri"/>
        <family val="2"/>
        <scheme val="minor"/>
      </rPr>
      <t xml:space="preserve">"überprüfen" </t>
    </r>
    <r>
      <rPr>
        <b/>
        <sz val="12"/>
        <color theme="1"/>
        <rFont val="Calibri"/>
        <family val="2"/>
        <scheme val="minor"/>
      </rPr>
      <t>den Button</t>
    </r>
    <r>
      <rPr>
        <b/>
        <i/>
        <sz val="12"/>
        <color theme="1"/>
        <rFont val="Calibri"/>
        <family val="2"/>
        <scheme val="minor"/>
      </rPr>
      <t xml:space="preserve"> "alle Kommentare anzeigen" </t>
    </r>
    <r>
      <rPr>
        <b/>
        <sz val="12"/>
        <color theme="1"/>
        <rFont val="Calibri"/>
        <family val="2"/>
        <scheme val="minor"/>
      </rPr>
      <t>betätigen.</t>
    </r>
  </si>
  <si>
    <t>Individuelle Beratung und Hilfe</t>
  </si>
  <si>
    <t>Jungen</t>
  </si>
  <si>
    <t>Mädchen</t>
  </si>
  <si>
    <t>bis zu drei Termine</t>
  </si>
  <si>
    <t>Beratungstermine gesamt (Kontakte)</t>
  </si>
  <si>
    <t>über drei Termine</t>
  </si>
  <si>
    <t>Gefährdungseinschätzungen nach § 8a Abs. 4 SGB VIII</t>
  </si>
  <si>
    <t xml:space="preserve">Hilfeplangespräche nach § 36 SGB VIII </t>
  </si>
  <si>
    <t xml:space="preserve">Allgemeiner Kontakt zum Jugendamt </t>
  </si>
  <si>
    <t>Kontakt Jugendamt / soziale Dienste</t>
  </si>
  <si>
    <t>Weitere Fachdienste</t>
  </si>
  <si>
    <t>Individuelle Problemlagen</t>
  </si>
  <si>
    <t>Sonderpädagogische Förderung bzw. Schulbegleitung</t>
  </si>
  <si>
    <t>klassenbezogene Probleme</t>
  </si>
  <si>
    <t>Summe</t>
  </si>
  <si>
    <t>Erziehung individuell</t>
  </si>
  <si>
    <t>Elternbildung (§ 16 SGB VIII)</t>
  </si>
  <si>
    <t>Erz. Kinder- und Jugendschutz(§ 14 SGB VIII)</t>
  </si>
  <si>
    <t>Allgemeine Tätigkeitsschwerpunkte</t>
  </si>
  <si>
    <t>Beratung</t>
  </si>
  <si>
    <t>Ganztagsschule</t>
  </si>
  <si>
    <t>Hort / Kernzeitbetreuung, etc.</t>
  </si>
  <si>
    <t>Gruppen</t>
  </si>
  <si>
    <t>GruppenTN</t>
  </si>
  <si>
    <t xml:space="preserve">Beratung von außerunterichtlichen Betreuungskräften </t>
  </si>
  <si>
    <t>Gruppenarbeit</t>
  </si>
  <si>
    <t>Soziale  Kompetenzen</t>
  </si>
  <si>
    <t>Übergang Schule / Beruf</t>
  </si>
  <si>
    <t>Prävention</t>
  </si>
  <si>
    <t>Gruppenarbeit (Summe unter / über 45 min)</t>
  </si>
  <si>
    <t>Mobbing</t>
  </si>
  <si>
    <t>VABO / VKL</t>
  </si>
  <si>
    <t>Arbeit mit Gruppen</t>
  </si>
  <si>
    <t>Sozialraumbezogene Schulsozialarbeit bzw. außerunterrichtliche Kooperationen</t>
  </si>
  <si>
    <t>Sozialraumbezogene Schulsozialarbeit</t>
  </si>
  <si>
    <t>Überörtliche Netzwerktreffen</t>
  </si>
  <si>
    <t>Örtliche Netzwerktreffen</t>
  </si>
  <si>
    <t>Kooperationstreffen Fachkräfte</t>
  </si>
  <si>
    <t>Kooperationstreffen Ehrenamt</t>
  </si>
  <si>
    <t xml:space="preserve">Offene Angebote </t>
  </si>
  <si>
    <t>Offene Treffpunkte</t>
  </si>
  <si>
    <t>Offene Gruppenangebote</t>
  </si>
  <si>
    <t>Tätigkeiten</t>
  </si>
  <si>
    <t>offenes Angebot</t>
  </si>
  <si>
    <t>offenes Angebot im Rahmen des Ganztagsangebotes</t>
  </si>
  <si>
    <t>Anzahl Gruppen</t>
  </si>
  <si>
    <t>Anzahl Schulklassen</t>
  </si>
  <si>
    <t>Anzahl Jungen</t>
  </si>
  <si>
    <t>Anzahl Mädchen</t>
  </si>
  <si>
    <t>Anzahl Väter</t>
  </si>
  <si>
    <t>Anzahl Mütter</t>
  </si>
  <si>
    <t xml:space="preserve">Im Reiter "Auswertungsbeispiele" sind beispielhafte Auswertungsgrafiken mit den Auswertungsergebnissen automatisch verknüpft und formieren sich beim Ausfüllen. </t>
  </si>
  <si>
    <r>
      <t xml:space="preserve">Im Reiter </t>
    </r>
    <r>
      <rPr>
        <b/>
        <i/>
        <u/>
        <sz val="12"/>
        <color theme="10"/>
        <rFont val="Calibri"/>
        <family val="2"/>
        <scheme val="minor"/>
      </rPr>
      <t>"Summe für Übertrag Onlinebogen"</t>
    </r>
    <r>
      <rPr>
        <b/>
        <u/>
        <sz val="12"/>
        <color theme="10"/>
        <rFont val="Calibri"/>
        <family val="2"/>
        <scheme val="minor"/>
      </rPr>
      <t xml:space="preserve"> werden die Summen für den Übertrag in den Onlinebogen automatisch zusammengefasst</t>
    </r>
  </si>
  <si>
    <r>
      <t xml:space="preserve">14.1 Zahl der </t>
    </r>
    <r>
      <rPr>
        <b/>
        <sz val="11"/>
        <color theme="1"/>
        <rFont val="Calibri"/>
        <family val="2"/>
        <scheme val="minor"/>
      </rPr>
      <t>weiblichen Schülerinnen</t>
    </r>
    <r>
      <rPr>
        <sz val="11"/>
        <color theme="1"/>
        <rFont val="Calibri"/>
        <family val="2"/>
        <scheme val="minor"/>
      </rPr>
      <t xml:space="preserve">, bezüglich derer die Fachkraft der Schulsozialarbeit Kontakte mit </t>
    </r>
    <r>
      <rPr>
        <b/>
        <sz val="11"/>
        <color theme="1"/>
        <rFont val="Calibri"/>
        <family val="2"/>
        <scheme val="minor"/>
      </rPr>
      <t>Betreuungskräften im außerunterrichtlichen Bereich von Ganztagsschulen</t>
    </r>
    <r>
      <rPr>
        <sz val="11"/>
        <color theme="1"/>
        <rFont val="Calibri"/>
        <family val="2"/>
        <scheme val="minor"/>
      </rPr>
      <t xml:space="preserve"> hatte, um gemeinsam nach Lösungen für individuelle Probleme der Schülerinnen zu suchen</t>
    </r>
  </si>
  <si>
    <r>
      <t xml:space="preserve">14.2 Zahl der </t>
    </r>
    <r>
      <rPr>
        <b/>
        <sz val="11"/>
        <color theme="1"/>
        <rFont val="Calibri"/>
        <family val="2"/>
        <scheme val="minor"/>
      </rPr>
      <t>männlichen Schüler</t>
    </r>
    <r>
      <rPr>
        <sz val="11"/>
        <color theme="1"/>
        <rFont val="Calibri"/>
        <family val="2"/>
        <scheme val="minor"/>
      </rPr>
      <t xml:space="preserve">, bezüglich derer die Fachkraft der Schulsozialarbeit </t>
    </r>
    <r>
      <rPr>
        <b/>
        <sz val="11"/>
        <color theme="1"/>
        <rFont val="Calibri"/>
        <family val="2"/>
        <scheme val="minor"/>
      </rPr>
      <t>Kontakte mit Betreuungskräften im außerunterrichtlichen Bereich von Ganztagsschulen</t>
    </r>
    <r>
      <rPr>
        <sz val="11"/>
        <color theme="1"/>
        <rFont val="Calibri"/>
        <family val="2"/>
        <scheme val="minor"/>
      </rPr>
      <t xml:space="preserve"> hatte, um gemeinsam nach Lösungen für individuelle Probleme der Schüler zu suchen</t>
    </r>
  </si>
  <si>
    <r>
      <t xml:space="preserve">15.1 Themenorientierte Gruppenarbeit mit Schülergruppen zur </t>
    </r>
    <r>
      <rPr>
        <b/>
        <sz val="11"/>
        <color theme="1"/>
        <rFont val="Calibri"/>
        <family val="2"/>
        <scheme val="minor"/>
      </rPr>
      <t>Förderung sozialer  Kompetenzen und Konfliktfähigkeit</t>
    </r>
    <r>
      <rPr>
        <sz val="11"/>
        <color theme="1"/>
        <rFont val="Calibri"/>
        <family val="2"/>
        <scheme val="minor"/>
      </rPr>
      <t xml:space="preserve"> sowie zur </t>
    </r>
    <r>
      <rPr>
        <b/>
        <sz val="11"/>
        <color theme="1"/>
        <rFont val="Calibri"/>
        <family val="2"/>
        <scheme val="minor"/>
      </rPr>
      <t>Gewaltprävention</t>
    </r>
  </si>
  <si>
    <r>
      <t xml:space="preserve">15.3 Gruppenarbeit zur Unterstützung beim </t>
    </r>
    <r>
      <rPr>
        <b/>
        <sz val="11"/>
        <color theme="1"/>
        <rFont val="Calibri"/>
        <family val="2"/>
        <scheme val="minor"/>
      </rPr>
      <t>Übergang Schule / Beruf</t>
    </r>
    <r>
      <rPr>
        <sz val="11"/>
        <color theme="1"/>
        <rFont val="Calibri"/>
        <family val="2"/>
        <scheme val="minor"/>
      </rPr>
      <t xml:space="preserve"> (§ 13 SGB VIII und § 15 LKJHG)</t>
    </r>
  </si>
  <si>
    <r>
      <t xml:space="preserve">15.5 Gruppenarbeit im Bereich </t>
    </r>
    <r>
      <rPr>
        <b/>
        <sz val="11"/>
        <color theme="1"/>
        <rFont val="Calibri"/>
        <family val="2"/>
        <scheme val="minor"/>
      </rPr>
      <t>Suchtprävention, Gesundheitsförderung sowie erzieherischer Kinder- und Jugendschutz</t>
    </r>
    <r>
      <rPr>
        <sz val="11"/>
        <color theme="1"/>
        <rFont val="Calibri"/>
        <family val="2"/>
        <scheme val="minor"/>
      </rPr>
      <t xml:space="preserve"> (§ 14 SGB VIII und § 16 LKJHG)</t>
    </r>
  </si>
  <si>
    <r>
      <t xml:space="preserve">16.1 Themenorientierte Gruppenarbeit mit Schülergruppen zur </t>
    </r>
    <r>
      <rPr>
        <b/>
        <sz val="11"/>
        <color theme="1"/>
        <rFont val="Calibri"/>
        <family val="2"/>
        <scheme val="minor"/>
      </rPr>
      <t>Förderung sozialer  Kompetenzen und Konfliktfähigkeit</t>
    </r>
    <r>
      <rPr>
        <sz val="11"/>
        <color theme="1"/>
        <rFont val="Calibri"/>
        <family val="2"/>
        <scheme val="minor"/>
      </rPr>
      <t xml:space="preserve"> sowie zur </t>
    </r>
    <r>
      <rPr>
        <b/>
        <sz val="11"/>
        <color theme="1"/>
        <rFont val="Calibri"/>
        <family val="2"/>
        <scheme val="minor"/>
      </rPr>
      <t>Gewaltprävention</t>
    </r>
  </si>
  <si>
    <r>
      <t xml:space="preserve">16.3 Gruppenarbeit zur Unterstützung beim </t>
    </r>
    <r>
      <rPr>
        <b/>
        <sz val="11"/>
        <color theme="1"/>
        <rFont val="Calibri"/>
        <family val="2"/>
        <scheme val="minor"/>
      </rPr>
      <t>Übergang Schule / Beruf</t>
    </r>
    <r>
      <rPr>
        <sz val="11"/>
        <color theme="1"/>
        <rFont val="Calibri"/>
        <family val="2"/>
        <scheme val="minor"/>
      </rPr>
      <t xml:space="preserve"> (§ 13 SGB VIII und § 15 LKJHG)</t>
    </r>
  </si>
  <si>
    <r>
      <t xml:space="preserve">16.5 Gruppenarbeit im Bereich </t>
    </r>
    <r>
      <rPr>
        <b/>
        <sz val="11"/>
        <color theme="1"/>
        <rFont val="Calibri"/>
        <family val="2"/>
        <scheme val="minor"/>
      </rPr>
      <t>Suchtprävention, Gesundheitsförderung sowie erzieherischer Kinder- und Jugendschutz</t>
    </r>
    <r>
      <rPr>
        <sz val="11"/>
        <color theme="1"/>
        <rFont val="Calibri"/>
        <family val="2"/>
        <scheme val="minor"/>
      </rPr>
      <t xml:space="preserve"> (§ 14 SGB VIII und § 16 LKJHG)</t>
    </r>
  </si>
  <si>
    <r>
      <t xml:space="preserve">17.1 Themenorientierte Arbeit mit Schulklassen zur </t>
    </r>
    <r>
      <rPr>
        <b/>
        <sz val="11"/>
        <color theme="1"/>
        <rFont val="Calibri"/>
        <family val="2"/>
        <scheme val="minor"/>
      </rPr>
      <t>Förderung sozialer  Kompetenzen und Konfliktfähigkeit sowie zur Gewaltprävention</t>
    </r>
  </si>
  <si>
    <r>
      <t xml:space="preserve">17.3 Arbeit mit Schulklassen zur </t>
    </r>
    <r>
      <rPr>
        <b/>
        <sz val="11"/>
        <color theme="1"/>
        <rFont val="Calibri"/>
        <family val="2"/>
        <scheme val="minor"/>
      </rPr>
      <t>Konfliktbewältigung bei Problemen wie Ausgrenzung, Mobbing</t>
    </r>
    <r>
      <rPr>
        <sz val="11"/>
        <color theme="1"/>
        <rFont val="Calibri"/>
        <family val="2"/>
        <scheme val="minor"/>
      </rPr>
      <t xml:space="preserve"> etc.</t>
    </r>
  </si>
  <si>
    <r>
      <t xml:space="preserve">17.5 Arbeit mit Schulklassen zur Unterstützung beim </t>
    </r>
    <r>
      <rPr>
        <b/>
        <sz val="11"/>
        <color theme="1"/>
        <rFont val="Calibri"/>
        <family val="2"/>
        <scheme val="minor"/>
      </rPr>
      <t>Übergang Schule / Beruf </t>
    </r>
  </si>
  <si>
    <r>
      <t>17.7 Arbeit mit Schulklassen im Bereich</t>
    </r>
    <r>
      <rPr>
        <b/>
        <sz val="11"/>
        <color theme="1"/>
        <rFont val="Calibri"/>
        <family val="2"/>
        <scheme val="minor"/>
      </rPr>
      <t xml:space="preserve"> Suchtprävention, Gesundheitsförderung</t>
    </r>
    <r>
      <rPr>
        <sz val="11"/>
        <color theme="1"/>
        <rFont val="Calibri"/>
        <family val="2"/>
        <scheme val="minor"/>
      </rPr>
      <t xml:space="preserve"> sowie </t>
    </r>
    <r>
      <rPr>
        <b/>
        <sz val="11"/>
        <color theme="1"/>
        <rFont val="Calibri"/>
        <family val="2"/>
        <scheme val="minor"/>
      </rPr>
      <t>erzieherischer Kinder- und Jugendschutz</t>
    </r>
  </si>
  <si>
    <r>
      <t xml:space="preserve">17.9 Integrative Arbeit / Unterstützungsangebote in </t>
    </r>
    <r>
      <rPr>
        <b/>
        <sz val="11"/>
        <color theme="1"/>
        <rFont val="Calibri"/>
        <family val="2"/>
        <scheme val="minor"/>
      </rPr>
      <t>VKL-Klassen</t>
    </r>
  </si>
  <si>
    <r>
      <t xml:space="preserve">17.11 Integrative Arbeit / Unterstützungsangebote in </t>
    </r>
    <r>
      <rPr>
        <b/>
        <sz val="11"/>
        <color theme="1"/>
        <rFont val="Calibri"/>
        <family val="2"/>
        <scheme val="minor"/>
      </rPr>
      <t>VABO-Klassen</t>
    </r>
  </si>
  <si>
    <r>
      <t xml:space="preserve">18.1 </t>
    </r>
    <r>
      <rPr>
        <b/>
        <sz val="11"/>
        <color theme="1"/>
        <rFont val="Calibri"/>
        <family val="2"/>
        <scheme val="minor"/>
      </rPr>
      <t>Gemeinwesenprojekte</t>
    </r>
    <r>
      <rPr>
        <sz val="11"/>
        <color theme="1"/>
        <rFont val="Calibri"/>
        <family val="2"/>
        <scheme val="minor"/>
      </rPr>
      <t xml:space="preserve"> im schulischen Umfeld</t>
    </r>
  </si>
  <si>
    <r>
      <t xml:space="preserve">18.3 Anzahl an </t>
    </r>
    <r>
      <rPr>
        <b/>
        <sz val="11"/>
        <color theme="1"/>
        <rFont val="Calibri"/>
        <family val="2"/>
        <scheme val="minor"/>
      </rPr>
      <t>lokalen Netzwerktreffen</t>
    </r>
  </si>
  <si>
    <r>
      <t xml:space="preserve">18.4 </t>
    </r>
    <r>
      <rPr>
        <b/>
        <sz val="11"/>
        <color theme="1"/>
        <rFont val="Calibri"/>
        <family val="2"/>
        <scheme val="minor"/>
      </rPr>
      <t>Kooperationstreffen</t>
    </r>
    <r>
      <rPr>
        <sz val="11"/>
        <color theme="1"/>
        <rFont val="Calibri"/>
        <family val="2"/>
        <scheme val="minor"/>
      </rPr>
      <t xml:space="preserve"> mit </t>
    </r>
    <r>
      <rPr>
        <b/>
        <sz val="11"/>
        <color theme="1"/>
        <rFont val="Calibri"/>
        <family val="2"/>
        <scheme val="minor"/>
      </rPr>
      <t>Fachkräften</t>
    </r>
    <r>
      <rPr>
        <sz val="11"/>
        <color theme="1"/>
        <rFont val="Calibri"/>
        <family val="2"/>
        <scheme val="minor"/>
      </rPr>
      <t xml:space="preserve"> im Sozialraum</t>
    </r>
  </si>
  <si>
    <r>
      <t xml:space="preserve">18.5 </t>
    </r>
    <r>
      <rPr>
        <b/>
        <sz val="11"/>
        <color theme="1"/>
        <rFont val="Calibri"/>
        <family val="2"/>
        <scheme val="minor"/>
      </rPr>
      <t>Kooperationstreffen</t>
    </r>
    <r>
      <rPr>
        <sz val="11"/>
        <color theme="1"/>
        <rFont val="Calibri"/>
        <family val="2"/>
        <scheme val="minor"/>
      </rPr>
      <t xml:space="preserve"> mit  </t>
    </r>
    <r>
      <rPr>
        <b/>
        <sz val="11"/>
        <color theme="1"/>
        <rFont val="Calibri"/>
        <family val="2"/>
        <scheme val="minor"/>
      </rPr>
      <t>Ehrenamt</t>
    </r>
  </si>
  <si>
    <r>
      <t xml:space="preserve">18.6 </t>
    </r>
    <r>
      <rPr>
        <b/>
        <sz val="11"/>
        <color theme="1"/>
        <rFont val="Calibri"/>
        <family val="2"/>
        <scheme val="minor"/>
      </rPr>
      <t>Überregionale,</t>
    </r>
    <r>
      <rPr>
        <sz val="11"/>
        <color theme="1"/>
        <rFont val="Calibri"/>
        <family val="2"/>
        <scheme val="minor"/>
      </rPr>
      <t xml:space="preserve"> bzw. </t>
    </r>
    <r>
      <rPr>
        <b/>
        <sz val="11"/>
        <color theme="1"/>
        <rFont val="Calibri"/>
        <family val="2"/>
        <scheme val="minor"/>
      </rPr>
      <t>kreisweite Netzwerke</t>
    </r>
    <r>
      <rPr>
        <sz val="11"/>
        <color theme="1"/>
        <rFont val="Calibri"/>
        <family val="2"/>
        <scheme val="minor"/>
      </rPr>
      <t xml:space="preserve">, gemeindeübergreifende Treffen, etc. </t>
    </r>
  </si>
  <si>
    <r>
      <t xml:space="preserve">19.1 Anzahl </t>
    </r>
    <r>
      <rPr>
        <b/>
        <sz val="11"/>
        <color theme="1"/>
        <rFont val="Calibri"/>
        <family val="2"/>
        <scheme val="minor"/>
      </rPr>
      <t>offener Treffpunkte</t>
    </r>
    <r>
      <rPr>
        <sz val="11"/>
        <color theme="1"/>
        <rFont val="Calibri"/>
        <family val="2"/>
        <scheme val="minor"/>
      </rPr>
      <t xml:space="preserve"> an der Schule</t>
    </r>
  </si>
  <si>
    <r>
      <t xml:space="preserve">19.2 Wie viele dieser Angebote finden </t>
    </r>
    <r>
      <rPr>
        <b/>
        <sz val="11"/>
        <color theme="1"/>
        <rFont val="Calibri"/>
        <family val="2"/>
        <scheme val="minor"/>
      </rPr>
      <t>im Rahmen des Ganztags</t>
    </r>
    <r>
      <rPr>
        <sz val="11"/>
        <color theme="1"/>
        <rFont val="Calibri"/>
        <family val="2"/>
        <scheme val="minor"/>
      </rPr>
      <t xml:space="preserve"> statt?</t>
    </r>
  </si>
  <si>
    <r>
      <t xml:space="preserve">19.3 Anzahl der </t>
    </r>
    <r>
      <rPr>
        <b/>
        <sz val="11"/>
        <color theme="1"/>
        <rFont val="Calibri"/>
        <family val="2"/>
        <scheme val="minor"/>
      </rPr>
      <t>Stunden pro Woche</t>
    </r>
  </si>
  <si>
    <r>
      <t xml:space="preserve">20.1 Anzahl </t>
    </r>
    <r>
      <rPr>
        <b/>
        <sz val="11"/>
        <color theme="1"/>
        <rFont val="Calibri"/>
        <family val="2"/>
        <scheme val="minor"/>
      </rPr>
      <t>offener Angebote</t>
    </r>
  </si>
  <si>
    <r>
      <t xml:space="preserve">20.2 Wie viele dieser Angebote finden </t>
    </r>
    <r>
      <rPr>
        <b/>
        <sz val="11"/>
        <color theme="1"/>
        <rFont val="Calibri"/>
        <family val="2"/>
        <scheme val="minor"/>
      </rPr>
      <t>im Rahmen des Ganztags</t>
    </r>
    <r>
      <rPr>
        <sz val="11"/>
        <color theme="1"/>
        <rFont val="Calibri"/>
        <family val="2"/>
        <scheme val="minor"/>
      </rPr>
      <t xml:space="preserve"> statt?</t>
    </r>
  </si>
  <si>
    <r>
      <t xml:space="preserve">20.3 Anzahl der </t>
    </r>
    <r>
      <rPr>
        <b/>
        <sz val="11"/>
        <color theme="1"/>
        <rFont val="Calibri"/>
        <family val="2"/>
        <scheme val="minor"/>
      </rPr>
      <t>Stunden pro Woche</t>
    </r>
  </si>
  <si>
    <r>
      <rPr>
        <b/>
        <sz val="11"/>
        <color theme="1"/>
        <rFont val="Calibri"/>
        <family val="2"/>
        <scheme val="minor"/>
      </rPr>
      <t>19.2</t>
    </r>
    <r>
      <rPr>
        <sz val="11"/>
        <color theme="1"/>
        <rFont val="Calibri"/>
        <family val="2"/>
        <scheme val="minor"/>
      </rPr>
      <t xml:space="preserve">
Wie viele dieser Angebote (anteilig von 19.1) finden im Rahmen des Ganztags statt?
</t>
    </r>
    <r>
      <rPr>
        <sz val="11"/>
        <color rgb="FFFF0000"/>
        <rFont val="Calibri"/>
        <family val="2"/>
        <scheme val="minor"/>
      </rPr>
      <t>Ist kein Angebot im Rahmen des Ganztages, bitte "0" eintragen, da sonst die Auswertungsgrafik nicht vollständig angezeigt wird!</t>
    </r>
  </si>
  <si>
    <r>
      <rPr>
        <b/>
        <sz val="11"/>
        <color theme="1"/>
        <rFont val="Calibri"/>
        <family val="2"/>
        <scheme val="minor"/>
      </rPr>
      <t>20.2</t>
    </r>
    <r>
      <rPr>
        <sz val="11"/>
        <color theme="1"/>
        <rFont val="Calibri"/>
        <family val="2"/>
        <scheme val="minor"/>
      </rPr>
      <t xml:space="preserve">
Wie viele dieser Angebote (anteilig von 20.1) finden im Rahmen des Ganztags statt?
</t>
    </r>
    <r>
      <rPr>
        <sz val="11"/>
        <color rgb="FFFF0000"/>
        <rFont val="Calibri"/>
        <family val="2"/>
        <scheme val="minor"/>
      </rPr>
      <t>Ist kein Angebot im Rahmen des Ganztages, bitte "0" eintragen, da sonst die Auswertungsgrafik nicht vollständig angezeigt wird!</t>
    </r>
  </si>
  <si>
    <r>
      <t xml:space="preserve">Bei „Beratungstermine weibliche Schülerinnen gesamt“ werden </t>
    </r>
    <r>
      <rPr>
        <b/>
        <i/>
        <sz val="11"/>
        <color rgb="FFFF0000"/>
        <rFont val="Calibri"/>
        <family val="2"/>
        <scheme val="minor"/>
      </rPr>
      <t>alle Beratungstermine</t>
    </r>
    <r>
      <rPr>
        <i/>
        <sz val="11"/>
        <color rgb="FFFF0000"/>
        <rFont val="Calibri"/>
        <family val="2"/>
        <scheme val="minor"/>
      </rPr>
      <t xml:space="preserve"> sprich Eintragungen gezählt. 
Die Felder darunter zählen lediglich die </t>
    </r>
    <r>
      <rPr>
        <b/>
        <i/>
        <sz val="11"/>
        <color rgb="FFFF0000"/>
        <rFont val="Calibri"/>
        <family val="2"/>
        <scheme val="minor"/>
      </rPr>
      <t>Anzahl der Schülerinnen</t>
    </r>
    <r>
      <rPr>
        <i/>
        <sz val="11"/>
        <color rgb="FFFF0000"/>
        <rFont val="Calibri"/>
        <family val="2"/>
        <scheme val="minor"/>
      </rPr>
      <t xml:space="preserve">bezogen auf unter bzw. über 3 Terminen. Dies bedeutet, wenn eine Schülerin/ Namenskürzel  in der Wochentabelle mit 4 Beratungsterminen drin ist, kommen die 4 zur Gesamtzahl, wird aber bei „davon Schülerinnen mit mehr als 3 Terminen“ nur einmal gezählt.  </t>
    </r>
  </si>
  <si>
    <t xml:space="preserve">Schülerin: </t>
  </si>
  <si>
    <t>Kontakt</t>
  </si>
  <si>
    <t>Klasse:</t>
  </si>
  <si>
    <t>Kontakt:</t>
  </si>
  <si>
    <t>Eltern:</t>
  </si>
  <si>
    <t>Datum Erstkontakt zur SSA :</t>
  </si>
  <si>
    <t xml:space="preserve">Erstkontakt durch: </t>
  </si>
  <si>
    <t>Familiäre und häusliche Situation:</t>
  </si>
  <si>
    <t>Schulische Situation</t>
  </si>
  <si>
    <t>Einzelfallhilfe Verlaufsprotokoll</t>
  </si>
  <si>
    <t>Datum</t>
  </si>
  <si>
    <t>Thema</t>
  </si>
  <si>
    <t xml:space="preserve">Verlauf </t>
  </si>
  <si>
    <t>Ziele</t>
  </si>
  <si>
    <t>Kooperationspartner</t>
  </si>
  <si>
    <t>AnsprechpartnerIn</t>
  </si>
  <si>
    <t xml:space="preserve">Schüler: </t>
  </si>
  <si>
    <r>
      <t xml:space="preserve">Kontakt mit anderen Fachdiensten </t>
    </r>
    <r>
      <rPr>
        <sz val="11"/>
        <color theme="1"/>
        <rFont val="Calibri"/>
        <family val="2"/>
        <scheme val="minor"/>
      </rPr>
      <t>(z.B. Suchtberatung, Sozialpädagogische Familienhilfe eines freien Trägers, etc.)</t>
    </r>
  </si>
  <si>
    <t>Hinweise zur Spaltenergänzung sowie zur technischen Umsetzung / Anlegen einzelner Falldokumentationen siehe Reiter Excel-Support</t>
  </si>
  <si>
    <t>Falldokumentation</t>
  </si>
  <si>
    <r>
      <t xml:space="preserve">Beim Schreiben längerer Text in den Zellen erfolgt in Excel ein manuelle Zeilenumbruch mit der Tastenkombination </t>
    </r>
    <r>
      <rPr>
        <i/>
        <sz val="11"/>
        <color theme="1"/>
        <rFont val="Calibri"/>
        <family val="2"/>
        <scheme val="minor"/>
      </rPr>
      <t>Alt+Eingabetaste</t>
    </r>
  </si>
  <si>
    <t>4. Die Verformelung wird automatisch ergänzt</t>
  </si>
  <si>
    <t>Hinweise zu</t>
  </si>
  <si>
    <t>Falldokumentation,</t>
  </si>
  <si>
    <t>sowie</t>
  </si>
  <si>
    <t>Blattschutz aufheben</t>
  </si>
  <si>
    <r>
      <t xml:space="preserve">2. Kennwort </t>
    </r>
    <r>
      <rPr>
        <b/>
        <sz val="11"/>
        <color theme="1"/>
        <rFont val="Calibri"/>
        <family val="2"/>
        <scheme val="minor"/>
      </rPr>
      <t>KVJS</t>
    </r>
    <r>
      <rPr>
        <sz val="11"/>
        <color theme="1"/>
        <rFont val="Calibri"/>
        <family val="2"/>
        <scheme val="minor"/>
      </rPr>
      <t xml:space="preserve"> eingeben</t>
    </r>
  </si>
  <si>
    <r>
      <rPr>
        <b/>
        <sz val="11"/>
        <color theme="1"/>
        <rFont val="Calibri"/>
        <family val="2"/>
        <scheme val="minor"/>
      </rPr>
      <t>15.1</t>
    </r>
    <r>
      <rPr>
        <sz val="11"/>
        <color theme="1"/>
        <rFont val="Calibri"/>
        <family val="2"/>
        <scheme val="minor"/>
      </rPr>
      <t xml:space="preserve">
Themenorientierte Gruppenarbeit mit Schülergruppen zur </t>
    </r>
    <r>
      <rPr>
        <b/>
        <sz val="11"/>
        <color theme="1"/>
        <rFont val="Calibri"/>
        <family val="2"/>
        <scheme val="minor"/>
      </rPr>
      <t>Förderung sozialer  Kompetenzen und Konfliktfähigkeit</t>
    </r>
    <r>
      <rPr>
        <sz val="11"/>
        <color theme="1"/>
        <rFont val="Calibri"/>
        <family val="2"/>
        <scheme val="minor"/>
      </rPr>
      <t xml:space="preserve"> sowie zur Gewaltprävention </t>
    </r>
    <r>
      <rPr>
        <sz val="10"/>
        <color rgb="FFFF0000"/>
        <rFont val="Calibri"/>
        <family val="2"/>
        <scheme val="minor"/>
      </rPr>
      <t xml:space="preserve">(Bitte </t>
    </r>
    <r>
      <rPr>
        <b/>
        <sz val="10"/>
        <color rgb="FFFF0000"/>
        <rFont val="Calibri"/>
        <family val="2"/>
        <scheme val="minor"/>
      </rPr>
      <t>Namen</t>
    </r>
    <r>
      <rPr>
        <sz val="10"/>
        <color rgb="FFFF0000"/>
        <rFont val="Calibri"/>
        <family val="2"/>
        <scheme val="minor"/>
      </rPr>
      <t xml:space="preserve"> der Gruppen </t>
    </r>
    <r>
      <rPr>
        <b/>
        <sz val="10"/>
        <color rgb="FFFF0000"/>
        <rFont val="Calibri"/>
        <family val="2"/>
        <scheme val="minor"/>
      </rPr>
      <t>nur</t>
    </r>
    <r>
      <rPr>
        <sz val="10"/>
        <color rgb="FFFF0000"/>
        <rFont val="Calibri"/>
        <family val="2"/>
        <scheme val="minor"/>
      </rPr>
      <t xml:space="preserve"> </t>
    </r>
    <r>
      <rPr>
        <b/>
        <sz val="10"/>
        <color rgb="FFFF0000"/>
        <rFont val="Calibri"/>
        <family val="2"/>
        <scheme val="minor"/>
      </rPr>
      <t>einmalig</t>
    </r>
    <r>
      <rPr>
        <sz val="10"/>
        <color rgb="FFFF0000"/>
        <rFont val="Calibri"/>
        <family val="2"/>
        <scheme val="minor"/>
      </rPr>
      <t xml:space="preserve"> angeben!)</t>
    </r>
  </si>
  <si>
    <r>
      <rPr>
        <b/>
        <sz val="11"/>
        <color theme="1"/>
        <rFont val="Calibri"/>
        <family val="2"/>
        <scheme val="minor"/>
      </rPr>
      <t>15.3</t>
    </r>
    <r>
      <rPr>
        <sz val="11"/>
        <color theme="1"/>
        <rFont val="Calibri"/>
        <family val="2"/>
        <scheme val="minor"/>
      </rPr>
      <t xml:space="preserve">
Gruppenarbeit zur Unterstützung beim </t>
    </r>
    <r>
      <rPr>
        <b/>
        <sz val="11"/>
        <color theme="1"/>
        <rFont val="Calibri"/>
        <family val="2"/>
        <scheme val="minor"/>
      </rPr>
      <t>Übergang Schule / Beruf</t>
    </r>
    <r>
      <rPr>
        <sz val="11"/>
        <color theme="1"/>
        <rFont val="Calibri"/>
        <family val="2"/>
        <scheme val="minor"/>
      </rPr>
      <t xml:space="preserve"> (§ 13 SGB VIII und § 15 LKJHG) </t>
    </r>
    <r>
      <rPr>
        <sz val="10"/>
        <color rgb="FFFF0000"/>
        <rFont val="Calibri"/>
        <family val="2"/>
        <scheme val="minor"/>
      </rPr>
      <t xml:space="preserve">(Bitte </t>
    </r>
    <r>
      <rPr>
        <b/>
        <sz val="10"/>
        <color rgb="FFFF0000"/>
        <rFont val="Calibri"/>
        <family val="2"/>
        <scheme val="minor"/>
      </rPr>
      <t>Namen</t>
    </r>
    <r>
      <rPr>
        <sz val="10"/>
        <color rgb="FFFF0000"/>
        <rFont val="Calibri"/>
        <family val="2"/>
        <scheme val="minor"/>
      </rPr>
      <t xml:space="preserve"> der Gruppen </t>
    </r>
    <r>
      <rPr>
        <b/>
        <sz val="10"/>
        <color rgb="FFFF0000"/>
        <rFont val="Calibri"/>
        <family val="2"/>
        <scheme val="minor"/>
      </rPr>
      <t>nur einmalig</t>
    </r>
    <r>
      <rPr>
        <sz val="10"/>
        <color rgb="FFFF0000"/>
        <rFont val="Calibri"/>
        <family val="2"/>
        <scheme val="minor"/>
      </rPr>
      <t xml:space="preserve"> angeben!)</t>
    </r>
  </si>
  <si>
    <r>
      <rPr>
        <b/>
        <sz val="11"/>
        <color theme="1"/>
        <rFont val="Calibri"/>
        <family val="2"/>
        <scheme val="minor"/>
      </rPr>
      <t>15.5</t>
    </r>
    <r>
      <rPr>
        <sz val="11"/>
        <color theme="1"/>
        <rFont val="Calibri"/>
        <family val="2"/>
        <scheme val="minor"/>
      </rPr>
      <t xml:space="preserve">
Gruppenarbeit im Bereich </t>
    </r>
    <r>
      <rPr>
        <b/>
        <sz val="11"/>
        <color theme="1"/>
        <rFont val="Calibri"/>
        <family val="2"/>
        <scheme val="minor"/>
      </rPr>
      <t>Suchtprävention,</t>
    </r>
    <r>
      <rPr>
        <sz val="11"/>
        <color theme="1"/>
        <rFont val="Calibri"/>
        <family val="2"/>
        <scheme val="minor"/>
      </rPr>
      <t xml:space="preserve"> </t>
    </r>
    <r>
      <rPr>
        <b/>
        <sz val="11"/>
        <color theme="1"/>
        <rFont val="Calibri"/>
        <family val="2"/>
        <scheme val="minor"/>
      </rPr>
      <t>Gesundheitsförderung</t>
    </r>
    <r>
      <rPr>
        <sz val="11"/>
        <color theme="1"/>
        <rFont val="Calibri"/>
        <family val="2"/>
        <scheme val="minor"/>
      </rPr>
      <t xml:space="preserve"> sowie</t>
    </r>
    <r>
      <rPr>
        <b/>
        <sz val="11"/>
        <color theme="1"/>
        <rFont val="Calibri"/>
        <family val="2"/>
        <scheme val="minor"/>
      </rPr>
      <t xml:space="preserve"> erzieherischer Kinder- und Jugendschutz </t>
    </r>
    <r>
      <rPr>
        <sz val="11"/>
        <color theme="1"/>
        <rFont val="Calibri"/>
        <family val="2"/>
        <scheme val="minor"/>
      </rPr>
      <t xml:space="preserve">(§ 14 SGB VIII und § 16 LKJHG) </t>
    </r>
    <r>
      <rPr>
        <sz val="10"/>
        <color rgb="FFFF0000"/>
        <rFont val="Calibri"/>
        <family val="2"/>
        <scheme val="minor"/>
      </rPr>
      <t xml:space="preserve">(Bitte Namen der Gruppen </t>
    </r>
    <r>
      <rPr>
        <b/>
        <sz val="10"/>
        <color rgb="FFFF0000"/>
        <rFont val="Calibri"/>
        <family val="2"/>
        <scheme val="minor"/>
      </rPr>
      <t>nur einmalig</t>
    </r>
    <r>
      <rPr>
        <sz val="10"/>
        <color rgb="FFFF0000"/>
        <rFont val="Calibri"/>
        <family val="2"/>
        <scheme val="minor"/>
      </rPr>
      <t xml:space="preserve"> angeben!)</t>
    </r>
  </si>
  <si>
    <r>
      <rPr>
        <b/>
        <sz val="11"/>
        <color theme="1"/>
        <rFont val="Calibri"/>
        <family val="2"/>
        <scheme val="minor"/>
      </rPr>
      <t xml:space="preserve">16.1 </t>
    </r>
    <r>
      <rPr>
        <sz val="11"/>
        <color theme="1"/>
        <rFont val="Calibri"/>
        <family val="2"/>
        <scheme val="minor"/>
      </rPr>
      <t xml:space="preserve">Themenorientierte Gruppenarbeit mit Schülergruppen zur </t>
    </r>
    <r>
      <rPr>
        <b/>
        <sz val="11"/>
        <color theme="1"/>
        <rFont val="Calibri"/>
        <family val="2"/>
        <scheme val="minor"/>
      </rPr>
      <t>Förderung sozialer  Kompetenzen und Konfliktfähigkeit</t>
    </r>
    <r>
      <rPr>
        <sz val="11"/>
        <color theme="1"/>
        <rFont val="Calibri"/>
        <family val="2"/>
        <scheme val="minor"/>
      </rPr>
      <t xml:space="preserve"> sowie zur Gewaltprävention </t>
    </r>
    <r>
      <rPr>
        <sz val="10"/>
        <color rgb="FFFF0000"/>
        <rFont val="Calibri"/>
        <family val="2"/>
        <scheme val="minor"/>
      </rPr>
      <t>(Bitte Namen der Gruppen</t>
    </r>
    <r>
      <rPr>
        <b/>
        <sz val="10"/>
        <color rgb="FFFF0000"/>
        <rFont val="Calibri"/>
        <family val="2"/>
        <scheme val="minor"/>
      </rPr>
      <t xml:space="preserve"> nur einmalig</t>
    </r>
    <r>
      <rPr>
        <sz val="10"/>
        <color rgb="FFFF0000"/>
        <rFont val="Calibri"/>
        <family val="2"/>
        <scheme val="minor"/>
      </rPr>
      <t xml:space="preserve"> angeben!)</t>
    </r>
  </si>
  <si>
    <r>
      <rPr>
        <b/>
        <sz val="11"/>
        <color theme="1"/>
        <rFont val="Calibri"/>
        <family val="2"/>
        <scheme val="minor"/>
      </rPr>
      <t xml:space="preserve">16.3 </t>
    </r>
    <r>
      <rPr>
        <sz val="11"/>
        <color theme="1"/>
        <rFont val="Calibri"/>
        <family val="2"/>
        <scheme val="minor"/>
      </rPr>
      <t xml:space="preserve">Gruppenarbeit zur Unterstützung beim </t>
    </r>
    <r>
      <rPr>
        <b/>
        <sz val="11"/>
        <color theme="1"/>
        <rFont val="Calibri"/>
        <family val="2"/>
        <scheme val="minor"/>
      </rPr>
      <t xml:space="preserve">Übergang Schule / Beruf </t>
    </r>
    <r>
      <rPr>
        <sz val="11"/>
        <color theme="1"/>
        <rFont val="Calibri"/>
        <family val="2"/>
        <scheme val="minor"/>
      </rPr>
      <t xml:space="preserve">(§ 13 SGB VIII und § 15 LKJHG) </t>
    </r>
    <r>
      <rPr>
        <sz val="10"/>
        <color rgb="FFFF0000"/>
        <rFont val="Calibri"/>
        <family val="2"/>
        <scheme val="minor"/>
      </rPr>
      <t xml:space="preserve">(Bitte Namen der Gruppen </t>
    </r>
    <r>
      <rPr>
        <b/>
        <sz val="10"/>
        <color rgb="FFFF0000"/>
        <rFont val="Calibri"/>
        <family val="2"/>
        <scheme val="minor"/>
      </rPr>
      <t xml:space="preserve">nur einmalig </t>
    </r>
    <r>
      <rPr>
        <sz val="10"/>
        <color rgb="FFFF0000"/>
        <rFont val="Calibri"/>
        <family val="2"/>
        <scheme val="minor"/>
      </rPr>
      <t>angeben!)</t>
    </r>
  </si>
  <si>
    <r>
      <rPr>
        <b/>
        <sz val="11"/>
        <color theme="1"/>
        <rFont val="Calibri"/>
        <family val="2"/>
        <scheme val="minor"/>
      </rPr>
      <t>16.5</t>
    </r>
    <r>
      <rPr>
        <sz val="11"/>
        <color theme="1"/>
        <rFont val="Calibri"/>
        <family val="2"/>
        <scheme val="minor"/>
      </rPr>
      <t xml:space="preserve">
Gruppenarbeit im Bereich </t>
    </r>
    <r>
      <rPr>
        <b/>
        <sz val="11"/>
        <color theme="1"/>
        <rFont val="Calibri"/>
        <family val="2"/>
        <scheme val="minor"/>
      </rPr>
      <t>Suchtprävention,</t>
    </r>
    <r>
      <rPr>
        <sz val="11"/>
        <color theme="1"/>
        <rFont val="Calibri"/>
        <family val="2"/>
        <scheme val="minor"/>
      </rPr>
      <t xml:space="preserve"> </t>
    </r>
    <r>
      <rPr>
        <b/>
        <sz val="11"/>
        <color theme="1"/>
        <rFont val="Calibri"/>
        <family val="2"/>
        <scheme val="minor"/>
      </rPr>
      <t>Gesundheitsförderung</t>
    </r>
    <r>
      <rPr>
        <sz val="11"/>
        <color theme="1"/>
        <rFont val="Calibri"/>
        <family val="2"/>
        <scheme val="minor"/>
      </rPr>
      <t xml:space="preserve"> sowie</t>
    </r>
    <r>
      <rPr>
        <b/>
        <sz val="11"/>
        <color theme="1"/>
        <rFont val="Calibri"/>
        <family val="2"/>
        <scheme val="minor"/>
      </rPr>
      <t xml:space="preserve"> erzieherischer Kinder- und Jugendschutz </t>
    </r>
    <r>
      <rPr>
        <sz val="11"/>
        <color theme="1"/>
        <rFont val="Calibri"/>
        <family val="2"/>
        <scheme val="minor"/>
      </rPr>
      <t xml:space="preserve">(§ 14 SGB VIII und § 16 LKJHG) </t>
    </r>
    <r>
      <rPr>
        <sz val="10"/>
        <color rgb="FFFF0000"/>
        <rFont val="Calibri"/>
        <family val="2"/>
        <scheme val="minor"/>
      </rPr>
      <t xml:space="preserve">(Bitte Namen der Gruppen </t>
    </r>
    <r>
      <rPr>
        <b/>
        <sz val="10"/>
        <color rgb="FFFF0000"/>
        <rFont val="Calibri"/>
        <family val="2"/>
        <scheme val="minor"/>
      </rPr>
      <t>nur einmalig</t>
    </r>
    <r>
      <rPr>
        <sz val="10"/>
        <color rgb="FFFF0000"/>
        <rFont val="Calibri"/>
        <family val="2"/>
        <scheme val="minor"/>
      </rPr>
      <t xml:space="preserve"> angeben!)</t>
    </r>
  </si>
  <si>
    <r>
      <rPr>
        <b/>
        <sz val="11"/>
        <color theme="1"/>
        <rFont val="Calibri"/>
        <family val="2"/>
        <scheme val="minor"/>
      </rPr>
      <t xml:space="preserve">17.1 </t>
    </r>
    <r>
      <rPr>
        <sz val="11"/>
        <color theme="1"/>
        <rFont val="Calibri"/>
        <family val="2"/>
        <scheme val="minor"/>
      </rPr>
      <t xml:space="preserve">Themenorientierte Arbeit mit Schulklassen zur </t>
    </r>
    <r>
      <rPr>
        <b/>
        <sz val="11"/>
        <color theme="1"/>
        <rFont val="Calibri"/>
        <family val="2"/>
        <scheme val="minor"/>
      </rPr>
      <t>Förderung sozialer  Kompetenzen</t>
    </r>
    <r>
      <rPr>
        <sz val="11"/>
        <color theme="1"/>
        <rFont val="Calibri"/>
        <family val="2"/>
        <scheme val="minor"/>
      </rPr>
      <t xml:space="preserve"> und </t>
    </r>
    <r>
      <rPr>
        <b/>
        <sz val="11"/>
        <color theme="1"/>
        <rFont val="Calibri"/>
        <family val="2"/>
        <scheme val="minor"/>
      </rPr>
      <t>Konfliktfähigkeit</t>
    </r>
    <r>
      <rPr>
        <sz val="11"/>
        <color theme="1"/>
        <rFont val="Calibri"/>
        <family val="2"/>
        <scheme val="minor"/>
      </rPr>
      <t xml:space="preserve"> sowie zur </t>
    </r>
    <r>
      <rPr>
        <b/>
        <sz val="11"/>
        <color theme="1"/>
        <rFont val="Calibri"/>
        <family val="2"/>
        <scheme val="minor"/>
      </rPr>
      <t>Gewaltprävention</t>
    </r>
    <r>
      <rPr>
        <sz val="11"/>
        <color theme="1"/>
        <rFont val="Calibri"/>
        <family val="2"/>
        <scheme val="minor"/>
      </rPr>
      <t xml:space="preserve"> </t>
    </r>
    <r>
      <rPr>
        <sz val="10"/>
        <color rgb="FFFF0000"/>
        <rFont val="Calibri"/>
        <family val="2"/>
        <scheme val="minor"/>
      </rPr>
      <t xml:space="preserve">(Bitte Namen der Klassen </t>
    </r>
    <r>
      <rPr>
        <b/>
        <sz val="10"/>
        <color rgb="FFFF0000"/>
        <rFont val="Calibri"/>
        <family val="2"/>
        <scheme val="minor"/>
      </rPr>
      <t>nur einmalig</t>
    </r>
    <r>
      <rPr>
        <sz val="10"/>
        <color rgb="FFFF0000"/>
        <rFont val="Calibri"/>
        <family val="2"/>
        <scheme val="minor"/>
      </rPr>
      <t xml:space="preserve"> angeben!)</t>
    </r>
  </si>
  <si>
    <r>
      <rPr>
        <b/>
        <sz val="11"/>
        <color theme="1"/>
        <rFont val="Calibri"/>
        <family val="2"/>
        <scheme val="minor"/>
      </rPr>
      <t xml:space="preserve">17.3 </t>
    </r>
    <r>
      <rPr>
        <sz val="11"/>
        <color theme="1"/>
        <rFont val="Calibri"/>
        <family val="2"/>
        <scheme val="minor"/>
      </rPr>
      <t xml:space="preserve">Arbeit mit Schulklassen zur </t>
    </r>
    <r>
      <rPr>
        <b/>
        <sz val="11"/>
        <color theme="1"/>
        <rFont val="Calibri"/>
        <family val="2"/>
        <scheme val="minor"/>
      </rPr>
      <t>Konfliktbewältigung</t>
    </r>
    <r>
      <rPr>
        <sz val="11"/>
        <color theme="1"/>
        <rFont val="Calibri"/>
        <family val="2"/>
        <scheme val="minor"/>
      </rPr>
      <t xml:space="preserve"> bei Problemen wie </t>
    </r>
    <r>
      <rPr>
        <b/>
        <sz val="11"/>
        <color theme="1"/>
        <rFont val="Calibri"/>
        <family val="2"/>
        <scheme val="minor"/>
      </rPr>
      <t>Ausgrenzung,</t>
    </r>
    <r>
      <rPr>
        <sz val="11"/>
        <color theme="1"/>
        <rFont val="Calibri"/>
        <family val="2"/>
        <scheme val="minor"/>
      </rPr>
      <t xml:space="preserve"> </t>
    </r>
    <r>
      <rPr>
        <b/>
        <sz val="11"/>
        <color theme="1"/>
        <rFont val="Calibri"/>
        <family val="2"/>
        <scheme val="minor"/>
      </rPr>
      <t>Mobbing</t>
    </r>
    <r>
      <rPr>
        <sz val="11"/>
        <color theme="1"/>
        <rFont val="Calibri"/>
        <family val="2"/>
        <scheme val="minor"/>
      </rPr>
      <t xml:space="preserve"> etc. </t>
    </r>
    <r>
      <rPr>
        <sz val="11"/>
        <color rgb="FFFF0000"/>
        <rFont val="Calibri"/>
        <family val="2"/>
        <scheme val="minor"/>
      </rPr>
      <t xml:space="preserve">(Bitte Namen der Klassen </t>
    </r>
    <r>
      <rPr>
        <b/>
        <sz val="11"/>
        <color rgb="FFFF0000"/>
        <rFont val="Calibri"/>
        <family val="2"/>
        <scheme val="minor"/>
      </rPr>
      <t>nur einmalig</t>
    </r>
    <r>
      <rPr>
        <sz val="11"/>
        <color rgb="FFFF0000"/>
        <rFont val="Calibri"/>
        <family val="2"/>
        <scheme val="minor"/>
      </rPr>
      <t xml:space="preserve"> angeben!)</t>
    </r>
  </si>
  <si>
    <r>
      <rPr>
        <b/>
        <sz val="11"/>
        <color theme="1"/>
        <rFont val="Calibri"/>
        <family val="2"/>
        <scheme val="minor"/>
      </rPr>
      <t xml:space="preserve">17.5 </t>
    </r>
    <r>
      <rPr>
        <sz val="11"/>
        <color theme="1"/>
        <rFont val="Calibri"/>
        <family val="2"/>
        <scheme val="minor"/>
      </rPr>
      <t xml:space="preserve">Arbeit mit Schulklassen zur Unterstützung beim </t>
    </r>
    <r>
      <rPr>
        <b/>
        <sz val="11"/>
        <color theme="1"/>
        <rFont val="Calibri"/>
        <family val="2"/>
        <scheme val="minor"/>
      </rPr>
      <t>Übergang Schule / Beruf</t>
    </r>
    <r>
      <rPr>
        <sz val="11"/>
        <color theme="1"/>
        <rFont val="Calibri"/>
        <family val="2"/>
        <scheme val="minor"/>
      </rPr>
      <t> </t>
    </r>
    <r>
      <rPr>
        <sz val="10"/>
        <color rgb="FFFF0000"/>
        <rFont val="Calibri"/>
        <family val="2"/>
        <scheme val="minor"/>
      </rPr>
      <t xml:space="preserve"> (Bitte Namen der Klassen </t>
    </r>
    <r>
      <rPr>
        <b/>
        <sz val="10"/>
        <color rgb="FFFF0000"/>
        <rFont val="Calibri"/>
        <family val="2"/>
        <scheme val="minor"/>
      </rPr>
      <t>nur einmalig</t>
    </r>
    <r>
      <rPr>
        <sz val="10"/>
        <color rgb="FFFF0000"/>
        <rFont val="Calibri"/>
        <family val="2"/>
        <scheme val="minor"/>
      </rPr>
      <t xml:space="preserve"> angeben!)</t>
    </r>
  </si>
  <si>
    <r>
      <rPr>
        <b/>
        <sz val="11"/>
        <color theme="1"/>
        <rFont val="Calibri"/>
        <family val="2"/>
        <scheme val="minor"/>
      </rPr>
      <t>17.7</t>
    </r>
    <r>
      <rPr>
        <sz val="11"/>
        <color theme="1"/>
        <rFont val="Calibri"/>
        <family val="2"/>
        <scheme val="minor"/>
      </rPr>
      <t xml:space="preserve">
Arbeit mit Schulklassen im Bereich </t>
    </r>
    <r>
      <rPr>
        <b/>
        <sz val="11"/>
        <color theme="1"/>
        <rFont val="Calibri"/>
        <family val="2"/>
        <scheme val="minor"/>
      </rPr>
      <t>Suchtprävention,</t>
    </r>
    <r>
      <rPr>
        <sz val="11"/>
        <color theme="1"/>
        <rFont val="Calibri"/>
        <family val="2"/>
        <scheme val="minor"/>
      </rPr>
      <t xml:space="preserve"> </t>
    </r>
    <r>
      <rPr>
        <b/>
        <sz val="11"/>
        <color theme="1"/>
        <rFont val="Calibri"/>
        <family val="2"/>
        <scheme val="minor"/>
      </rPr>
      <t>Gesundheitsförderung</t>
    </r>
    <r>
      <rPr>
        <sz val="11"/>
        <color theme="1"/>
        <rFont val="Calibri"/>
        <family val="2"/>
        <scheme val="minor"/>
      </rPr>
      <t xml:space="preserve"> sowie </t>
    </r>
    <r>
      <rPr>
        <b/>
        <sz val="11"/>
        <color theme="1"/>
        <rFont val="Calibri"/>
        <family val="2"/>
        <scheme val="minor"/>
      </rPr>
      <t>erzieherischer Kinder- und Jugendschutz</t>
    </r>
    <r>
      <rPr>
        <sz val="11"/>
        <color theme="1"/>
        <rFont val="Calibri"/>
        <family val="2"/>
        <scheme val="minor"/>
      </rPr>
      <t xml:space="preserve"> </t>
    </r>
    <r>
      <rPr>
        <sz val="10"/>
        <color rgb="FFFF0000"/>
        <rFont val="Calibri"/>
        <family val="2"/>
        <scheme val="minor"/>
      </rPr>
      <t xml:space="preserve">(Bitte Namen der Klassen </t>
    </r>
    <r>
      <rPr>
        <b/>
        <sz val="10"/>
        <color rgb="FFFF0000"/>
        <rFont val="Calibri"/>
        <family val="2"/>
        <scheme val="minor"/>
      </rPr>
      <t>nur einmalig</t>
    </r>
    <r>
      <rPr>
        <sz val="10"/>
        <color rgb="FFFF0000"/>
        <rFont val="Calibri"/>
        <family val="2"/>
        <scheme val="minor"/>
      </rPr>
      <t xml:space="preserve"> angeben!)</t>
    </r>
  </si>
  <si>
    <r>
      <rPr>
        <b/>
        <sz val="11"/>
        <color theme="1"/>
        <rFont val="Calibri"/>
        <family val="2"/>
        <scheme val="minor"/>
      </rPr>
      <t>17.9</t>
    </r>
    <r>
      <rPr>
        <sz val="11"/>
        <color theme="1"/>
        <rFont val="Calibri"/>
        <family val="2"/>
        <scheme val="minor"/>
      </rPr>
      <t xml:space="preserve">
Integrative Arbeit / Unterstützungsangebote in </t>
    </r>
    <r>
      <rPr>
        <b/>
        <sz val="11"/>
        <color theme="1"/>
        <rFont val="Calibri"/>
        <family val="2"/>
        <scheme val="minor"/>
      </rPr>
      <t xml:space="preserve">VKL-Klassen </t>
    </r>
    <r>
      <rPr>
        <sz val="10"/>
        <color rgb="FFFF0000"/>
        <rFont val="Calibri"/>
        <family val="2"/>
        <scheme val="minor"/>
      </rPr>
      <t xml:space="preserve">(Bitte Namen der Klassen </t>
    </r>
    <r>
      <rPr>
        <b/>
        <sz val="10"/>
        <color rgb="FFFF0000"/>
        <rFont val="Calibri"/>
        <family val="2"/>
        <scheme val="minor"/>
      </rPr>
      <t>nur einmalig</t>
    </r>
    <r>
      <rPr>
        <sz val="10"/>
        <color rgb="FFFF0000"/>
        <rFont val="Calibri"/>
        <family val="2"/>
        <scheme val="minor"/>
      </rPr>
      <t xml:space="preserve"> angeben!)</t>
    </r>
    <r>
      <rPr>
        <b/>
        <sz val="10"/>
        <color theme="1"/>
        <rFont val="Calibri"/>
        <family val="2"/>
        <scheme val="minor"/>
      </rPr>
      <t xml:space="preserve">  </t>
    </r>
    <r>
      <rPr>
        <b/>
        <sz val="11"/>
        <color theme="1"/>
        <rFont val="Calibri"/>
        <family val="2"/>
        <scheme val="minor"/>
      </rPr>
      <t xml:space="preserve"> </t>
    </r>
    <r>
      <rPr>
        <sz val="11"/>
        <color theme="1"/>
        <rFont val="Calibri"/>
        <family val="2"/>
        <scheme val="minor"/>
      </rPr>
      <t xml:space="preserve">   </t>
    </r>
  </si>
  <si>
    <r>
      <rPr>
        <b/>
        <sz val="11"/>
        <color theme="1"/>
        <rFont val="Calibri"/>
        <family val="2"/>
        <scheme val="minor"/>
      </rPr>
      <t xml:space="preserve">17.11 </t>
    </r>
    <r>
      <rPr>
        <sz val="11"/>
        <color theme="1"/>
        <rFont val="Calibri"/>
        <family val="2"/>
        <scheme val="minor"/>
      </rPr>
      <t xml:space="preserve">Integrative Arbeit / Unterstützungsangebote in </t>
    </r>
    <r>
      <rPr>
        <b/>
        <sz val="11"/>
        <color theme="1"/>
        <rFont val="Calibri"/>
        <family val="2"/>
        <scheme val="minor"/>
      </rPr>
      <t>VABO-Klassen</t>
    </r>
    <r>
      <rPr>
        <sz val="11"/>
        <color theme="1"/>
        <rFont val="Calibri"/>
        <family val="2"/>
        <scheme val="minor"/>
      </rPr>
      <t xml:space="preserve"> </t>
    </r>
    <r>
      <rPr>
        <sz val="10"/>
        <color rgb="FFFF0000"/>
        <rFont val="Calibri"/>
        <family val="2"/>
        <scheme val="minor"/>
      </rPr>
      <t xml:space="preserve">(Bitte Namen der Klassen </t>
    </r>
    <r>
      <rPr>
        <b/>
        <sz val="10"/>
        <color rgb="FFFF0000"/>
        <rFont val="Calibri"/>
        <family val="2"/>
        <scheme val="minor"/>
      </rPr>
      <t>nur einmalig</t>
    </r>
    <r>
      <rPr>
        <sz val="10"/>
        <color rgb="FFFF0000"/>
        <rFont val="Calibri"/>
        <family val="2"/>
        <scheme val="minor"/>
      </rPr>
      <t xml:space="preserve"> angeben!) </t>
    </r>
    <r>
      <rPr>
        <sz val="10"/>
        <color theme="1"/>
        <rFont val="Calibri"/>
        <family val="2"/>
        <scheme val="minor"/>
      </rPr>
      <t xml:space="preserve"> </t>
    </r>
    <r>
      <rPr>
        <sz val="11"/>
        <color theme="1"/>
        <rFont val="Calibri"/>
        <family val="2"/>
        <scheme val="minor"/>
      </rPr>
      <t xml:space="preserve"> </t>
    </r>
  </si>
  <si>
    <r>
      <rPr>
        <b/>
        <sz val="11"/>
        <color theme="1"/>
        <rFont val="Calibri"/>
        <family val="2"/>
        <scheme val="minor"/>
      </rPr>
      <t>18.4</t>
    </r>
    <r>
      <rPr>
        <sz val="11"/>
        <color theme="1"/>
        <rFont val="Calibri"/>
        <family val="2"/>
        <scheme val="minor"/>
      </rPr>
      <t xml:space="preserve">
mit Fachkräften im Sozialraum </t>
    </r>
    <r>
      <rPr>
        <sz val="10"/>
        <color rgb="FFFF0000"/>
        <rFont val="Calibri"/>
        <family val="2"/>
        <scheme val="minor"/>
      </rPr>
      <t xml:space="preserve">(OJA, MJA, VJA…;Bitte Anzahl der entsprechenden Treffen angeben!) </t>
    </r>
    <r>
      <rPr>
        <b/>
        <sz val="10"/>
        <color rgb="FFFF0000"/>
        <rFont val="Calibri"/>
        <family val="2"/>
        <scheme val="minor"/>
      </rPr>
      <t>BITTE NAMEN DES NETZWERKES EINTRAGEN</t>
    </r>
  </si>
  <si>
    <r>
      <rPr>
        <b/>
        <sz val="11"/>
        <color theme="1"/>
        <rFont val="Calibri"/>
        <family val="2"/>
        <scheme val="minor"/>
      </rPr>
      <t>18.5</t>
    </r>
    <r>
      <rPr>
        <sz val="11"/>
        <color theme="1"/>
        <rFont val="Calibri"/>
        <family val="2"/>
        <scheme val="minor"/>
      </rPr>
      <t xml:space="preserve">
mit Ehrenamt </t>
    </r>
    <r>
      <rPr>
        <sz val="10"/>
        <color rgb="FFFF0000"/>
        <rFont val="Calibri"/>
        <family val="2"/>
        <scheme val="minor"/>
      </rPr>
      <t>(Bürgerinitiativen, Vereine… ; Bitte Anzahl der entsprechenden Treffen angeben!)</t>
    </r>
    <r>
      <rPr>
        <b/>
        <sz val="10"/>
        <color rgb="FFFF0000"/>
        <rFont val="Calibri"/>
        <family val="2"/>
        <scheme val="minor"/>
      </rPr>
      <t xml:space="preserve"> BITTE NAMEN DES NETZWERKES EINTRAGEN</t>
    </r>
  </si>
  <si>
    <r>
      <t xml:space="preserve">Erfassung der Kennzahlen </t>
    </r>
    <r>
      <rPr>
        <b/>
        <sz val="16"/>
        <color theme="0"/>
        <rFont val="Calibri"/>
        <family val="2"/>
        <scheme val="minor"/>
      </rPr>
      <t>Schulsozialarbeit</t>
    </r>
    <r>
      <rPr>
        <sz val="16"/>
        <color theme="0"/>
        <rFont val="Calibri"/>
        <family val="2"/>
        <scheme val="minor"/>
      </rPr>
      <t xml:space="preserve"> für das Schuljahr  </t>
    </r>
  </si>
  <si>
    <r>
      <t xml:space="preserve">Zum Schutz der Formeln sind die entsprechenden Felder gesperrt. Zum eigenen Ergänzen der Abfragedaten oder Auswertungsgrafiken sowie zum Herauskopieren der Auswertungsergebnisse und -Grafiken kann der Blattschutz im Menüreiter "Überprüfen" unter "Blattschutz mit dem Kennwort </t>
    </r>
    <r>
      <rPr>
        <b/>
        <u/>
        <sz val="12"/>
        <color theme="10"/>
        <rFont val="Calibri"/>
        <family val="2"/>
        <scheme val="minor"/>
      </rPr>
      <t>KVJS</t>
    </r>
    <r>
      <rPr>
        <u/>
        <sz val="12"/>
        <color theme="10"/>
        <rFont val="Calibri"/>
        <family val="2"/>
        <scheme val="minor"/>
      </rPr>
      <t xml:space="preserve"> aufgehoben werden.</t>
    </r>
  </si>
  <si>
    <t>Ergänzung von Spalten und Zeilen</t>
  </si>
  <si>
    <t>Spalten:</t>
  </si>
  <si>
    <t>Zeilen:</t>
  </si>
  <si>
    <t>Arbeitsmappe mit Kennwort schützen</t>
  </si>
  <si>
    <t>Weil Microsoft vergessene Kennwörter nicht abrufen kann, achten Sie darauf, dass Sie sich Ihr Kennwort gut merken können.</t>
  </si>
  <si>
    <t>Es gelten keinerlei Einschränkungen für Ihre Kennwörter hinsichtlich Länge, Zeichen oder Zahlen, doch bei Kennwörtern muss die Groß-/Kleinschreibung beachtet werden.</t>
  </si>
  <si>
    <r>
      <t>Im aktuellen Beispiel ist Name1 im Reiter</t>
    </r>
    <r>
      <rPr>
        <b/>
        <sz val="11"/>
        <color theme="1"/>
        <rFont val="Calibri"/>
        <family val="2"/>
        <scheme val="minor"/>
      </rPr>
      <t xml:space="preserve"> </t>
    </r>
    <r>
      <rPr>
        <b/>
        <i/>
        <sz val="11"/>
        <color theme="1"/>
        <rFont val="Calibri"/>
        <family val="2"/>
        <scheme val="minor"/>
      </rPr>
      <t>EFH weibliche Schülerinnen</t>
    </r>
    <r>
      <rPr>
        <sz val="11"/>
        <color theme="1"/>
        <rFont val="Calibri"/>
        <family val="2"/>
        <scheme val="minor"/>
      </rPr>
      <t xml:space="preserve"> mit dem Reiter </t>
    </r>
    <r>
      <rPr>
        <b/>
        <sz val="11"/>
        <color theme="1"/>
        <rFont val="Calibri"/>
        <family val="2"/>
        <scheme val="minor"/>
      </rPr>
      <t>Name1_W</t>
    </r>
    <r>
      <rPr>
        <sz val="11"/>
        <color theme="1"/>
        <rFont val="Calibri"/>
        <family val="2"/>
        <scheme val="minor"/>
      </rPr>
      <t xml:space="preserve"> verlinkt. 
Mit klick auf </t>
    </r>
    <r>
      <rPr>
        <b/>
        <sz val="11"/>
        <color theme="1"/>
        <rFont val="Calibri"/>
        <family val="2"/>
        <scheme val="minor"/>
      </rPr>
      <t>Name1</t>
    </r>
    <r>
      <rPr>
        <sz val="11"/>
        <color theme="1"/>
        <rFont val="Calibri"/>
        <family val="2"/>
        <scheme val="minor"/>
      </rPr>
      <t xml:space="preserve"> kommen Sie somit automatisch in den Reiter der entsprechenden Schülerinnen und können entsprechende Daten hinterlegen.
Analoges gilt für Name1 im Reiter </t>
    </r>
    <r>
      <rPr>
        <i/>
        <sz val="11"/>
        <color theme="1"/>
        <rFont val="Calibri"/>
        <family val="2"/>
        <scheme val="minor"/>
      </rPr>
      <t>EFH männliche Schüler</t>
    </r>
  </si>
  <si>
    <r>
      <t xml:space="preserve">2. Klick mit rechter Maustaste auf den neuen Reiter / </t>
    </r>
    <r>
      <rPr>
        <b/>
        <i/>
        <sz val="11"/>
        <color theme="1"/>
        <rFont val="Calibri"/>
        <family val="2"/>
        <scheme val="minor"/>
      </rPr>
      <t>Umbenennen</t>
    </r>
    <r>
      <rPr>
        <sz val="11"/>
        <color theme="1"/>
        <rFont val="Calibri"/>
        <family val="2"/>
        <scheme val="minor"/>
      </rPr>
      <t xml:space="preserve"> wählen und </t>
    </r>
    <r>
      <rPr>
        <b/>
        <sz val="11"/>
        <color theme="1"/>
        <rFont val="Calibri"/>
        <family val="2"/>
        <scheme val="minor"/>
      </rPr>
      <t>neuen Namen</t>
    </r>
    <r>
      <rPr>
        <sz val="11"/>
        <color theme="1"/>
        <rFont val="Calibri"/>
        <family val="2"/>
        <scheme val="minor"/>
      </rPr>
      <t xml:space="preserve"> eingeben</t>
    </r>
  </si>
  <si>
    <r>
      <t xml:space="preserve">3. Wechsel zur Namensliste in Reiter  </t>
    </r>
    <r>
      <rPr>
        <b/>
        <i/>
        <sz val="11"/>
        <color theme="1"/>
        <rFont val="Calibri"/>
        <family val="2"/>
        <scheme val="minor"/>
      </rPr>
      <t>EFH weibliche Schülerinnen</t>
    </r>
    <r>
      <rPr>
        <sz val="11"/>
        <color theme="1"/>
        <rFont val="Calibri"/>
        <family val="2"/>
        <scheme val="minor"/>
      </rPr>
      <t xml:space="preserve"> bzw. </t>
    </r>
    <r>
      <rPr>
        <i/>
        <sz val="11"/>
        <color theme="1"/>
        <rFont val="Calibri"/>
        <family val="2"/>
        <scheme val="minor"/>
      </rPr>
      <t xml:space="preserve"> </t>
    </r>
    <r>
      <rPr>
        <b/>
        <i/>
        <sz val="11"/>
        <color theme="1"/>
        <rFont val="Calibri"/>
        <family val="2"/>
        <scheme val="minor"/>
      </rPr>
      <t>EFH männlicher Schüler</t>
    </r>
  </si>
  <si>
    <r>
      <t xml:space="preserve">4. Klick in die Zelle mit dem </t>
    </r>
    <r>
      <rPr>
        <b/>
        <sz val="11"/>
        <color theme="1"/>
        <rFont val="Calibri"/>
        <family val="2"/>
        <scheme val="minor"/>
      </rPr>
      <t>Namen</t>
    </r>
    <r>
      <rPr>
        <sz val="11"/>
        <color theme="1"/>
        <rFont val="Calibri"/>
        <family val="2"/>
        <scheme val="minor"/>
      </rPr>
      <t xml:space="preserve"> der / des SchülerIn, die / der verlinkt werden soll</t>
    </r>
  </si>
  <si>
    <r>
      <t xml:space="preserve">5. Klick mit rechter Maustaste und </t>
    </r>
    <r>
      <rPr>
        <b/>
        <i/>
        <sz val="11"/>
        <color theme="1"/>
        <rFont val="Calibri"/>
        <family val="2"/>
        <scheme val="minor"/>
      </rPr>
      <t>Hyperlink</t>
    </r>
    <r>
      <rPr>
        <sz val="11"/>
        <color theme="1"/>
        <rFont val="Calibri"/>
        <family val="2"/>
        <scheme val="minor"/>
      </rPr>
      <t xml:space="preserve"> auswählen</t>
    </r>
  </si>
  <si>
    <r>
      <t xml:space="preserve">6. Den </t>
    </r>
    <r>
      <rPr>
        <b/>
        <sz val="11"/>
        <color theme="1"/>
        <rFont val="Calibri"/>
        <family val="2"/>
        <scheme val="minor"/>
      </rPr>
      <t>Namen</t>
    </r>
    <r>
      <rPr>
        <sz val="11"/>
        <color theme="1"/>
        <rFont val="Calibri"/>
        <family val="2"/>
        <scheme val="minor"/>
      </rPr>
      <t xml:space="preserve"> des neu anglegten Reiters als Zellenbezug auswählen indem man einfach mit der Maus auf den Namen klickt.</t>
    </r>
  </si>
  <si>
    <r>
      <t xml:space="preserve">7. mit </t>
    </r>
    <r>
      <rPr>
        <b/>
        <i/>
        <sz val="11"/>
        <color theme="1"/>
        <rFont val="Calibri"/>
        <family val="2"/>
        <scheme val="minor"/>
      </rPr>
      <t>OK</t>
    </r>
    <r>
      <rPr>
        <sz val="11"/>
        <color theme="1"/>
        <rFont val="Calibri"/>
        <family val="2"/>
        <scheme val="minor"/>
      </rPr>
      <t xml:space="preserve"> bestätigen</t>
    </r>
  </si>
  <si>
    <r>
      <t xml:space="preserve">1. </t>
    </r>
    <r>
      <rPr>
        <b/>
        <sz val="11"/>
        <color theme="1"/>
        <rFont val="Calibri"/>
        <family val="2"/>
        <scheme val="minor"/>
      </rPr>
      <t>Blattschutz</t>
    </r>
    <r>
      <rPr>
        <sz val="11"/>
        <color theme="1"/>
        <rFont val="Calibri"/>
        <family val="2"/>
        <scheme val="minor"/>
      </rPr>
      <t xml:space="preserve"> aufheben</t>
    </r>
  </si>
  <si>
    <r>
      <t xml:space="preserve">3. Im Menüreiter </t>
    </r>
    <r>
      <rPr>
        <b/>
        <i/>
        <sz val="11"/>
        <color theme="1"/>
        <rFont val="Calibri"/>
        <family val="2"/>
        <scheme val="minor"/>
      </rPr>
      <t>"Start"</t>
    </r>
    <r>
      <rPr>
        <i/>
        <sz val="11"/>
        <color theme="1"/>
        <rFont val="Calibri"/>
        <family val="2"/>
        <scheme val="minor"/>
      </rPr>
      <t xml:space="preserve"> </t>
    </r>
    <r>
      <rPr>
        <sz val="11"/>
        <color theme="1"/>
        <rFont val="Calibri"/>
        <family val="2"/>
        <scheme val="minor"/>
      </rPr>
      <t xml:space="preserve">auf das Symbol </t>
    </r>
    <r>
      <rPr>
        <b/>
        <i/>
        <sz val="11"/>
        <color theme="1"/>
        <rFont val="Calibri"/>
        <family val="2"/>
        <scheme val="minor"/>
      </rPr>
      <t>Einfügen</t>
    </r>
    <r>
      <rPr>
        <sz val="11"/>
        <color theme="1"/>
        <rFont val="Calibri"/>
        <family val="2"/>
        <scheme val="minor"/>
      </rPr>
      <t xml:space="preserve"> klicken</t>
    </r>
  </si>
  <si>
    <r>
      <t xml:space="preserve">Falls Sie im Reiter </t>
    </r>
    <r>
      <rPr>
        <b/>
        <i/>
        <sz val="11"/>
        <color theme="1"/>
        <rFont val="Calibri"/>
        <family val="2"/>
        <scheme val="minor"/>
      </rPr>
      <t>Gruppenarbeit</t>
    </r>
    <r>
      <rPr>
        <sz val="11"/>
        <color theme="1"/>
        <rFont val="Calibri"/>
        <family val="2"/>
        <scheme val="minor"/>
      </rPr>
      <t xml:space="preserve"> zusätzliche Zeilen für Einträge benötigen, können Sie - analog zur Ergänzung von Spalten - diese wie folgt hinzufügen:</t>
    </r>
  </si>
  <si>
    <r>
      <t xml:space="preserve">2. </t>
    </r>
    <r>
      <rPr>
        <b/>
        <sz val="11"/>
        <color theme="1"/>
        <rFont val="Calibri"/>
        <family val="2"/>
        <scheme val="minor"/>
      </rPr>
      <t>Markierung</t>
    </r>
    <r>
      <rPr>
        <sz val="11"/>
        <color theme="1"/>
        <rFont val="Calibri"/>
        <family val="2"/>
        <scheme val="minor"/>
      </rPr>
      <t xml:space="preserve"> der </t>
    </r>
    <r>
      <rPr>
        <b/>
        <sz val="11"/>
        <color theme="1"/>
        <rFont val="Calibri"/>
        <family val="2"/>
        <scheme val="minor"/>
      </rPr>
      <t>kompletten</t>
    </r>
    <r>
      <rPr>
        <sz val="11"/>
        <color theme="1"/>
        <rFont val="Calibri"/>
        <family val="2"/>
        <scheme val="minor"/>
      </rPr>
      <t xml:space="preserve"> letzte </t>
    </r>
    <r>
      <rPr>
        <b/>
        <sz val="11"/>
        <color theme="1"/>
        <rFont val="Calibri"/>
        <family val="2"/>
        <scheme val="minor"/>
      </rPr>
      <t>Zeile</t>
    </r>
    <r>
      <rPr>
        <sz val="11"/>
        <color theme="1"/>
        <rFont val="Calibri"/>
        <family val="2"/>
        <scheme val="minor"/>
      </rPr>
      <t xml:space="preserve"> in dem Bereich, der ergänzt werden soll. Hierzu mit der Maus auf die Nummer der Zeile (In Reiter </t>
    </r>
    <r>
      <rPr>
        <i/>
        <sz val="11"/>
        <color theme="1"/>
        <rFont val="Calibri"/>
        <family val="2"/>
        <scheme val="minor"/>
      </rPr>
      <t>Gruppenarbeit</t>
    </r>
    <r>
      <rPr>
        <sz val="11"/>
        <color theme="1"/>
        <rFont val="Calibri"/>
        <family val="2"/>
        <scheme val="minor"/>
      </rPr>
      <t xml:space="preserve"> Zeile 30) gehen und klicken. Die komplette Zeile wird automatisch markiert.</t>
    </r>
  </si>
  <si>
    <r>
      <t xml:space="preserve">2. </t>
    </r>
    <r>
      <rPr>
        <b/>
        <sz val="11"/>
        <color theme="1"/>
        <rFont val="Calibri"/>
        <family val="2"/>
        <scheme val="minor"/>
      </rPr>
      <t>Markierung</t>
    </r>
    <r>
      <rPr>
        <sz val="11"/>
        <color theme="1"/>
        <rFont val="Calibri"/>
        <family val="2"/>
        <scheme val="minor"/>
      </rPr>
      <t xml:space="preserve"> der </t>
    </r>
    <r>
      <rPr>
        <b/>
        <sz val="11"/>
        <color theme="1"/>
        <rFont val="Calibri"/>
        <family val="2"/>
        <scheme val="minor"/>
      </rPr>
      <t>kompletten</t>
    </r>
    <r>
      <rPr>
        <sz val="11"/>
        <color theme="1"/>
        <rFont val="Calibri"/>
        <family val="2"/>
        <scheme val="minor"/>
      </rPr>
      <t xml:space="preserve"> letzte </t>
    </r>
    <r>
      <rPr>
        <b/>
        <sz val="11"/>
        <color theme="1"/>
        <rFont val="Calibri"/>
        <family val="2"/>
        <scheme val="minor"/>
      </rPr>
      <t>Spalte</t>
    </r>
    <r>
      <rPr>
        <sz val="11"/>
        <color theme="1"/>
        <rFont val="Calibri"/>
        <family val="2"/>
        <scheme val="minor"/>
      </rPr>
      <t xml:space="preserve"> in dem Bereich, der ergänzt werden soll (hier im Beispiel 10.5 weiblich, entsprechend Spalte G). Hierzu mit der Maus auf den Buchstaben der Spalte (hier G) gehen und klicken. Die komplette Spalte wird automatisch markiert</t>
    </r>
  </si>
  <si>
    <r>
      <t xml:space="preserve">1.  Im Menüreiter </t>
    </r>
    <r>
      <rPr>
        <b/>
        <i/>
        <sz val="11"/>
        <color theme="1"/>
        <rFont val="Calibri"/>
        <family val="2"/>
        <scheme val="minor"/>
      </rPr>
      <t>"Überprüfen"</t>
    </r>
    <r>
      <rPr>
        <i/>
        <sz val="11"/>
        <color theme="1"/>
        <rFont val="Calibri"/>
        <family val="2"/>
        <scheme val="minor"/>
      </rPr>
      <t xml:space="preserve"> </t>
    </r>
    <r>
      <rPr>
        <sz val="11"/>
        <color theme="1"/>
        <rFont val="Calibri"/>
        <family val="2"/>
        <scheme val="minor"/>
      </rPr>
      <t xml:space="preserve">auf das Symbol </t>
    </r>
    <r>
      <rPr>
        <b/>
        <i/>
        <sz val="11"/>
        <color theme="1"/>
        <rFont val="Calibri"/>
        <family val="2"/>
        <scheme val="minor"/>
      </rPr>
      <t xml:space="preserve">Blattschutz aufheben </t>
    </r>
    <r>
      <rPr>
        <sz val="11"/>
        <color theme="1"/>
        <rFont val="Calibri"/>
        <family val="2"/>
        <scheme val="minor"/>
      </rPr>
      <t>klicken</t>
    </r>
  </si>
  <si>
    <r>
      <t xml:space="preserve">1. Wählen Sie </t>
    </r>
    <r>
      <rPr>
        <b/>
        <i/>
        <sz val="11"/>
        <color theme="1"/>
        <rFont val="Calibri"/>
        <family val="2"/>
        <scheme val="minor"/>
      </rPr>
      <t>Datei</t>
    </r>
    <r>
      <rPr>
        <i/>
        <sz val="11"/>
        <color theme="1"/>
        <rFont val="Calibri"/>
        <family val="2"/>
        <scheme val="minor"/>
      </rPr>
      <t xml:space="preserve"> &gt; </t>
    </r>
    <r>
      <rPr>
        <b/>
        <i/>
        <sz val="11"/>
        <color theme="1"/>
        <rFont val="Calibri"/>
        <family val="2"/>
        <scheme val="minor"/>
      </rPr>
      <t>Informationen</t>
    </r>
    <r>
      <rPr>
        <i/>
        <sz val="11"/>
        <color theme="1"/>
        <rFont val="Calibri"/>
        <family val="2"/>
        <scheme val="minor"/>
      </rPr>
      <t xml:space="preserve"> </t>
    </r>
    <r>
      <rPr>
        <sz val="11"/>
        <color theme="1"/>
        <rFont val="Calibri"/>
        <family val="2"/>
        <scheme val="minor"/>
      </rPr>
      <t>aus.</t>
    </r>
  </si>
  <si>
    <r>
      <t xml:space="preserve">2. Wählen Sie das Feld </t>
    </r>
    <r>
      <rPr>
        <b/>
        <i/>
        <sz val="11"/>
        <color theme="1"/>
        <rFont val="Calibri"/>
        <family val="2"/>
        <scheme val="minor"/>
      </rPr>
      <t>Arbeitsmappe schützen</t>
    </r>
    <r>
      <rPr>
        <sz val="11"/>
        <color theme="1"/>
        <rFont val="Calibri"/>
        <family val="2"/>
        <scheme val="minor"/>
      </rPr>
      <t xml:space="preserve"> und dann </t>
    </r>
    <r>
      <rPr>
        <b/>
        <i/>
        <sz val="11"/>
        <color theme="1"/>
        <rFont val="Calibri"/>
        <family val="2"/>
        <scheme val="minor"/>
      </rPr>
      <t>Mit Kennwort verschlüsseln</t>
    </r>
    <r>
      <rPr>
        <sz val="11"/>
        <color theme="1"/>
        <rFont val="Calibri"/>
        <family val="2"/>
        <scheme val="minor"/>
      </rPr>
      <t xml:space="preserve"> aus.</t>
    </r>
  </si>
  <si>
    <r>
      <t xml:space="preserve">3. Geben Sie im Feld </t>
    </r>
    <r>
      <rPr>
        <b/>
        <i/>
        <sz val="11"/>
        <color theme="1"/>
        <rFont val="Calibri"/>
        <family val="2"/>
        <scheme val="minor"/>
      </rPr>
      <t>Kennwort</t>
    </r>
    <r>
      <rPr>
        <sz val="11"/>
        <color theme="1"/>
        <rFont val="Calibri"/>
        <family val="2"/>
        <scheme val="minor"/>
      </rPr>
      <t xml:space="preserve"> ein Kennwort ein, und wählen Sie </t>
    </r>
    <r>
      <rPr>
        <b/>
        <i/>
        <sz val="11"/>
        <color theme="1"/>
        <rFont val="Calibri"/>
        <family val="2"/>
        <scheme val="minor"/>
      </rPr>
      <t>OK</t>
    </r>
    <r>
      <rPr>
        <sz val="11"/>
        <color theme="1"/>
        <rFont val="Calibri"/>
        <family val="2"/>
        <scheme val="minor"/>
      </rPr>
      <t xml:space="preserve"> aus.</t>
    </r>
  </si>
  <si>
    <r>
      <t xml:space="preserve">4. Bestätigen Sie das Kennwort im Feld </t>
    </r>
    <r>
      <rPr>
        <b/>
        <i/>
        <sz val="11"/>
        <color theme="1"/>
        <rFont val="Calibri"/>
        <family val="2"/>
        <scheme val="minor"/>
      </rPr>
      <t>Kennwort erneut eingeben</t>
    </r>
    <r>
      <rPr>
        <sz val="11"/>
        <color theme="1"/>
        <rFont val="Calibri"/>
        <family val="2"/>
        <scheme val="minor"/>
      </rPr>
      <t xml:space="preserve">, und wählen Sie </t>
    </r>
    <r>
      <rPr>
        <b/>
        <i/>
        <sz val="11"/>
        <color theme="1"/>
        <rFont val="Calibri"/>
        <family val="2"/>
        <scheme val="minor"/>
      </rPr>
      <t>OK</t>
    </r>
    <r>
      <rPr>
        <sz val="11"/>
        <color theme="1"/>
        <rFont val="Calibri"/>
        <family val="2"/>
        <scheme val="minor"/>
      </rPr>
      <t xml:space="preserve"> aus.</t>
    </r>
  </si>
  <si>
    <t xml:space="preserve">Falls Sie die Falldokumentation nutzen, empfiehlt es sich, aus Datenschutzgründen die gesamte Arbeitsmappe (Exceldatei) </t>
  </si>
  <si>
    <t>mit einem Kennwort zu schützen</t>
  </si>
  <si>
    <t>Soziales Umfeld (Peergruppe, Vereinsbezüge, etc.)</t>
  </si>
  <si>
    <t xml:space="preserve">Wichtige Wahrnehmungen </t>
  </si>
  <si>
    <t>Ergebnisse / Vereinbarungen</t>
  </si>
  <si>
    <t>Ressourcen</t>
  </si>
  <si>
    <t>Sonstiges</t>
  </si>
  <si>
    <r>
      <t>In den beiden Beispielreitern sind beispielhafte Felder zu grundlegenden Daten, Lebensweltbeschreibung und Dokumentation der EFH angelegt, die natürlich</t>
    </r>
    <r>
      <rPr>
        <b/>
        <sz val="11"/>
        <color theme="1"/>
        <rFont val="Calibri"/>
        <family val="2"/>
        <scheme val="minor"/>
      </rPr>
      <t xml:space="preserve"> jederzeit beliebig verändert, ergänzt und den eigenen Bedürfnissen angepasst werden können.</t>
    </r>
  </si>
  <si>
    <t>Gruppenarbeit (15.1 – 17.12 im Online-Erhebungsbogen)</t>
  </si>
  <si>
    <t>Sozialräumliche Angebote (18.1 – 18.6 im Online-Erhebungsbogen)</t>
  </si>
  <si>
    <t>Offene Angebote (19.1 – 20.4 im Online-Erhebungsbogen)</t>
  </si>
  <si>
    <r>
      <t xml:space="preserve">Innerhalb der einzelnen Tabellenblätter können, angepasst an den Online-Erhebungsbogen zur Tätigkeitsstatistik des KVJS-Landesjugendamtes im Rahmen der Landesförderung Jugendsozialarbeit an Schulen,  </t>
    </r>
    <r>
      <rPr>
        <b/>
        <sz val="12"/>
        <color theme="1"/>
        <rFont val="Calibri"/>
        <family val="2"/>
        <scheme val="minor"/>
      </rPr>
      <t>wochenweise</t>
    </r>
    <r>
      <rPr>
        <sz val="12"/>
        <color theme="1"/>
        <rFont val="Calibri"/>
        <family val="2"/>
        <scheme val="minor"/>
      </rPr>
      <t xml:space="preserve"> die </t>
    </r>
    <r>
      <rPr>
        <b/>
        <sz val="12"/>
        <color theme="1"/>
        <rFont val="Calibri"/>
        <family val="2"/>
        <scheme val="minor"/>
      </rPr>
      <t>Tätigkeitsmerkmale</t>
    </r>
    <r>
      <rPr>
        <sz val="12"/>
        <color theme="1"/>
        <rFont val="Calibri"/>
        <family val="2"/>
        <scheme val="minor"/>
      </rPr>
      <t xml:space="preserve"> eintragen werden für die
- eigene interne Dokumentation und Berichterstattung,
- Generierung von eventuellen Quartalszahlen an den Träger,
- Übertragung der Summen am Ende des Schuljahres in den Online-Erhebungsbogen des KVJS-Landesjugendamtes.
Die Ergebnisse zu den Quartalszahlen orientieren sich hierbei am jeweiligen Schuljahr 01.08. – 31.07.</t>
    </r>
  </si>
  <si>
    <r>
      <t xml:space="preserve">Bei der Erhebung der tätigkeitsspezifischen Angaben wurde darauf verzichtet, alle möglichen Tätigkeiten der Schulsozialarbeiterinnen und Schulsozialarbeitern vollständig abzubilden. Dies brächte für alle Beteiligten einen zu großen Aufwand mit sich. Eine vollständige Abbildung der Tätigkeit von Schulsozialarbeiterinnen und Schulsozialarbeitern wäre letztlich nur im Rahmen einer umfassenden Evaluationsforschung möglich. Vielmehr zielt die Erhebung auf die Kernkompetenzen sozialarbeiterischen Jugendhilfehandelns an den Schulen ab. So wurde beispielsweise darauf verzichtet, die Zahl der Pausenhofkontakte, Einzelberatungskontakte, Beratungsthemen oder regelmäßige Koordinierungstreffen mit der Schulleitung zu erheben. </t>
    </r>
    <r>
      <rPr>
        <b/>
        <sz val="10"/>
        <color theme="1"/>
        <rFont val="Calibri"/>
        <family val="2"/>
        <scheme val="minor"/>
      </rPr>
      <t>Die Tätigkeitsstatistik bildet ab, wie viele Schülerinnen und Schüler, Erziehungsberechtigte und Lehrkräfte an bestimmten Jugendhilfeleistungen der Schulsozialarbeit partizipieren konnten.</t>
    </r>
  </si>
  <si>
    <r>
      <t>Automatisierte Auswertungscharts –</t>
    </r>
    <r>
      <rPr>
        <b/>
        <sz val="12"/>
        <color rgb="FFFF0000"/>
        <rFont val="Calibri"/>
        <family val="2"/>
        <scheme val="minor"/>
      </rPr>
      <t xml:space="preserve"> bitte auch rechts und nach unten scrollen</t>
    </r>
  </si>
  <si>
    <t>Anlegen eines Reiters zur Falldokumentation und Verlinkung mit der Spalte im jeweiligen EFH-Reiter</t>
  </si>
  <si>
    <t>Bei Eingabe des entsprechenden Namens in den Reitern zur Einzelfallhilfe (Überschreibung Name1, etc.) bleibt der Link erhalten. 
Wird allerdings der Name des Reiters (Bsp. Name1_W) geändert, muss auch der Link aktuallisiert werden.</t>
  </si>
  <si>
    <t>H</t>
  </si>
  <si>
    <t>lieste SuS</t>
  </si>
  <si>
    <r>
      <rPr>
        <b/>
        <sz val="11"/>
        <color theme="1"/>
        <rFont val="Calibri"/>
        <family val="2"/>
        <scheme val="minor"/>
      </rPr>
      <t xml:space="preserve">12.1 </t>
    </r>
    <r>
      <rPr>
        <sz val="11"/>
        <color theme="1"/>
        <rFont val="Calibri"/>
        <family val="2"/>
        <scheme val="minor"/>
      </rPr>
      <t xml:space="preserve">Zahl der </t>
    </r>
    <r>
      <rPr>
        <b/>
        <sz val="11"/>
        <color theme="1"/>
        <rFont val="Calibri"/>
        <family val="2"/>
        <scheme val="minor"/>
      </rPr>
      <t>weiblichen</t>
    </r>
    <r>
      <rPr>
        <sz val="11"/>
        <color theme="1"/>
        <rFont val="Calibri"/>
        <family val="2"/>
        <scheme val="minor"/>
      </rPr>
      <t xml:space="preserve"> Schülerinnen, bezüglich derer die Fachkraft Kontakte mit Lehrern/innen hatte, um gemeinsam nach Lösungen für individuelle Probleme zu suchen
</t>
    </r>
    <r>
      <rPr>
        <sz val="9"/>
        <color rgb="FFFF0000"/>
        <rFont val="Calibri"/>
        <family val="2"/>
        <scheme val="minor"/>
      </rPr>
      <t xml:space="preserve">(Bitte Name aus der Liste auswählen. Wenn noch nicht hinterlegt, in Tabellenblatt </t>
    </r>
    <r>
      <rPr>
        <i/>
        <u/>
        <sz val="9"/>
        <color rgb="FFFF0000"/>
        <rFont val="Calibri"/>
        <family val="2"/>
        <scheme val="minor"/>
      </rPr>
      <t>EFH weibliche Schülerinnen</t>
    </r>
    <r>
      <rPr>
        <sz val="9"/>
        <color rgb="FFFF0000"/>
        <rFont val="Calibri"/>
        <family val="2"/>
        <scheme val="minor"/>
      </rPr>
      <t xml:space="preserve"> in der Namensliste eintragen. </t>
    </r>
    <r>
      <rPr>
        <b/>
        <sz val="9"/>
        <color rgb="FFFF0000"/>
        <rFont val="Calibri"/>
        <family val="2"/>
        <scheme val="minor"/>
      </rPr>
      <t>Gleiche SuS nur einmal zählen</t>
    </r>
    <r>
      <rPr>
        <sz val="10"/>
        <color rgb="FFFF0000"/>
        <rFont val="Calibri"/>
        <family val="2"/>
        <scheme val="minor"/>
      </rPr>
      <t>)</t>
    </r>
  </si>
  <si>
    <r>
      <rPr>
        <b/>
        <sz val="11"/>
        <color theme="1"/>
        <rFont val="Calibri"/>
        <family val="2"/>
        <scheme val="minor"/>
      </rPr>
      <t xml:space="preserve">12.2 </t>
    </r>
    <r>
      <rPr>
        <sz val="11"/>
        <color theme="1"/>
        <rFont val="Calibri"/>
        <family val="2"/>
        <scheme val="minor"/>
      </rPr>
      <t xml:space="preserve">Zahl der </t>
    </r>
    <r>
      <rPr>
        <b/>
        <sz val="11"/>
        <color theme="1"/>
        <rFont val="Calibri"/>
        <family val="2"/>
        <scheme val="minor"/>
      </rPr>
      <t>männlichen</t>
    </r>
    <r>
      <rPr>
        <sz val="11"/>
        <color theme="1"/>
        <rFont val="Calibri"/>
        <family val="2"/>
        <scheme val="minor"/>
      </rPr>
      <t xml:space="preserve"> Schüler, bezüglich derer die Fachkraft der Schulsozialarbeit Kontakte mit Lehrern/innen hatte, um gemeinsam nach Lösungen für individuelle Probleme zu suchen
</t>
    </r>
    <r>
      <rPr>
        <sz val="9"/>
        <color rgb="FFFF0000"/>
        <rFont val="Calibri"/>
        <family val="2"/>
        <scheme val="minor"/>
      </rPr>
      <t xml:space="preserve">(Bitte Name aus der Liste auswählen. Wenn noch nicht hinterlegt, in Tabellenblatt </t>
    </r>
    <r>
      <rPr>
        <i/>
        <u/>
        <sz val="9"/>
        <color rgb="FFFF0000"/>
        <rFont val="Calibri"/>
        <family val="2"/>
        <scheme val="minor"/>
      </rPr>
      <t>EFH männliche Schüler</t>
    </r>
    <r>
      <rPr>
        <sz val="9"/>
        <color rgb="FFFF0000"/>
        <rFont val="Calibri"/>
        <family val="2"/>
        <scheme val="minor"/>
      </rPr>
      <t xml:space="preserve"> in der Namensliste eintragen. </t>
    </r>
    <r>
      <rPr>
        <b/>
        <sz val="9"/>
        <color rgb="FFFF0000"/>
        <rFont val="Calibri"/>
        <family val="2"/>
        <scheme val="minor"/>
      </rPr>
      <t>Gleiche SuS nur einmal zählen)</t>
    </r>
  </si>
  <si>
    <r>
      <rPr>
        <b/>
        <sz val="11"/>
        <color theme="1"/>
        <rFont val="Calibri"/>
        <family val="2"/>
        <scheme val="minor"/>
      </rPr>
      <t xml:space="preserve">14.1 </t>
    </r>
    <r>
      <rPr>
        <sz val="11"/>
        <color theme="1"/>
        <rFont val="Calibri"/>
        <family val="2"/>
        <scheme val="minor"/>
      </rPr>
      <t xml:space="preserve">Zahl der </t>
    </r>
    <r>
      <rPr>
        <b/>
        <sz val="11"/>
        <color theme="1"/>
        <rFont val="Calibri"/>
        <family val="2"/>
        <scheme val="minor"/>
      </rPr>
      <t>weiblichen Schülerinnen</t>
    </r>
    <r>
      <rPr>
        <sz val="11"/>
        <color theme="1"/>
        <rFont val="Calibri"/>
        <family val="2"/>
        <scheme val="minor"/>
      </rPr>
      <t xml:space="preserve">, bezüglich derer die Fachkraft der Schulsozialarbeit Kontakte mit </t>
    </r>
    <r>
      <rPr>
        <b/>
        <sz val="11"/>
        <color theme="1"/>
        <rFont val="Calibri"/>
        <family val="2"/>
        <scheme val="minor"/>
      </rPr>
      <t>Betreuungskräften im außerunterrichtlichen Bereich von Ganztagsschulen</t>
    </r>
    <r>
      <rPr>
        <sz val="11"/>
        <color theme="1"/>
        <rFont val="Calibri"/>
        <family val="2"/>
        <scheme val="minor"/>
      </rPr>
      <t xml:space="preserve"> hatte, um gemeinsam nach Lösungen für individuelle Probleme der Schülerinnen zu suchen </t>
    </r>
    <r>
      <rPr>
        <sz val="9"/>
        <color rgb="FFFF0000"/>
        <rFont val="Calibri"/>
        <family val="2"/>
        <scheme val="minor"/>
      </rPr>
      <t xml:space="preserve">(Bitte Name aus der Liste auswählen. Wenn noch nicht hinterlegt, in Tabellenblatt </t>
    </r>
    <r>
      <rPr>
        <i/>
        <u/>
        <sz val="9"/>
        <color rgb="FFFF0000"/>
        <rFont val="Calibri"/>
        <family val="2"/>
        <scheme val="minor"/>
      </rPr>
      <t>EFH weibliche Schülerinnen</t>
    </r>
    <r>
      <rPr>
        <sz val="9"/>
        <color rgb="FFFF0000"/>
        <rFont val="Calibri"/>
        <family val="2"/>
        <scheme val="minor"/>
      </rPr>
      <t xml:space="preserve"> in der Namensliste eintragen; bei meherern Terninen zu einem Fall, </t>
    </r>
    <r>
      <rPr>
        <b/>
        <sz val="9"/>
        <color rgb="FFFF0000"/>
        <rFont val="Calibri"/>
        <family val="2"/>
        <scheme val="minor"/>
      </rPr>
      <t>Name bitte nur einmal</t>
    </r>
    <r>
      <rPr>
        <sz val="9"/>
        <color rgb="FFFF0000"/>
        <rFont val="Calibri"/>
        <family val="2"/>
        <scheme val="minor"/>
      </rPr>
      <t xml:space="preserve"> auswählen)</t>
    </r>
  </si>
  <si>
    <r>
      <rPr>
        <b/>
        <sz val="11"/>
        <color theme="1"/>
        <rFont val="Calibri"/>
        <family val="2"/>
        <scheme val="minor"/>
      </rPr>
      <t xml:space="preserve">11.1 </t>
    </r>
    <r>
      <rPr>
        <sz val="11"/>
        <color theme="1"/>
        <rFont val="Calibri"/>
        <family val="2"/>
        <scheme val="minor"/>
      </rPr>
      <t xml:space="preserve">Zahl der </t>
    </r>
    <r>
      <rPr>
        <b/>
        <sz val="11"/>
        <color theme="1"/>
        <rFont val="Calibri"/>
        <family val="2"/>
        <scheme val="minor"/>
      </rPr>
      <t>weiblichen</t>
    </r>
    <r>
      <rPr>
        <sz val="11"/>
        <color theme="1"/>
        <rFont val="Calibri"/>
        <family val="2"/>
        <scheme val="minor"/>
      </rPr>
      <t xml:space="preserve"> Schülerinnen, bei denen vom Jugendamt </t>
    </r>
    <r>
      <rPr>
        <b/>
        <sz val="11"/>
        <color theme="1"/>
        <rFont val="Calibri"/>
        <family val="2"/>
        <scheme val="minor"/>
      </rPr>
      <t>Hilfeplangespräche</t>
    </r>
    <r>
      <rPr>
        <sz val="11"/>
        <color theme="1"/>
        <rFont val="Calibri"/>
        <family val="2"/>
        <scheme val="minor"/>
      </rPr>
      <t xml:space="preserve"> nach § 36 SGB VIII unter Beteiligung der Fachkraft der Schulsozialarbeit durchgeführt wurden </t>
    </r>
    <r>
      <rPr>
        <sz val="9"/>
        <color rgb="FFFF0000"/>
        <rFont val="Calibri"/>
        <family val="2"/>
        <scheme val="minor"/>
      </rPr>
      <t xml:space="preserve">(Bitte Name aus der Liste auswählen. Wenn noch nicht hinterlegt, in Tabellenblatt </t>
    </r>
    <r>
      <rPr>
        <i/>
        <u/>
        <sz val="9"/>
        <color rgb="FFFF0000"/>
        <rFont val="Calibri"/>
        <family val="2"/>
        <scheme val="minor"/>
      </rPr>
      <t>EFH weibliche Schülerinnen</t>
    </r>
    <r>
      <rPr>
        <sz val="9"/>
        <color rgb="FFFF0000"/>
        <rFont val="Calibri"/>
        <family val="2"/>
        <scheme val="minor"/>
      </rPr>
      <t xml:space="preserve"> in der Namensliste eintragen; bei meherern Terninen zu einem Fall, </t>
    </r>
    <r>
      <rPr>
        <b/>
        <sz val="9"/>
        <color rgb="FFFF0000"/>
        <rFont val="Calibri"/>
        <family val="2"/>
        <scheme val="minor"/>
      </rPr>
      <t>Name bitte nur einmal</t>
    </r>
    <r>
      <rPr>
        <sz val="9"/>
        <color rgb="FFFF0000"/>
        <rFont val="Calibri"/>
        <family val="2"/>
        <scheme val="minor"/>
      </rPr>
      <t xml:space="preserve"> auswählen)</t>
    </r>
  </si>
  <si>
    <r>
      <rPr>
        <b/>
        <sz val="11"/>
        <color theme="1"/>
        <rFont val="Calibri"/>
        <family val="2"/>
        <scheme val="minor"/>
      </rPr>
      <t>18.3</t>
    </r>
    <r>
      <rPr>
        <sz val="11"/>
        <color theme="1"/>
        <rFont val="Calibri"/>
        <family val="2"/>
        <scheme val="minor"/>
      </rPr>
      <t xml:space="preserve">
Anzahl an lokalen Netzwerktreffen </t>
    </r>
    <r>
      <rPr>
        <sz val="10"/>
        <color rgb="FFFF0000"/>
        <rFont val="Calibri"/>
        <family val="2"/>
        <scheme val="minor"/>
      </rPr>
      <t xml:space="preserve">(Bsp. AK Jugend Gemeinde XY, lokale AG§78, Sozialraumkonferenz, etc.)
</t>
    </r>
    <r>
      <rPr>
        <b/>
        <sz val="10"/>
        <color rgb="FFFF0000"/>
        <rFont val="Calibri"/>
        <family val="2"/>
        <scheme val="minor"/>
      </rPr>
      <t>BITTE NAMEN DES NETZWERKES EINTRAGEN</t>
    </r>
  </si>
  <si>
    <r>
      <rPr>
        <b/>
        <sz val="11"/>
        <color theme="1"/>
        <rFont val="Calibri"/>
        <family val="2"/>
        <scheme val="minor"/>
      </rPr>
      <t>Zunächst Blattschutz aufheben</t>
    </r>
    <r>
      <rPr>
        <sz val="11"/>
        <color theme="1"/>
        <rFont val="Calibri"/>
        <family val="2"/>
        <scheme val="minor"/>
      </rPr>
      <t xml:space="preserve">! (s.u.)
1. Neues Tabellenblatt anlegen mit 
a) klick auf den </t>
    </r>
    <r>
      <rPr>
        <b/>
        <sz val="11"/>
        <color theme="1"/>
        <rFont val="Calibri"/>
        <family val="2"/>
        <scheme val="minor"/>
      </rPr>
      <t>Reiter</t>
    </r>
    <r>
      <rPr>
        <sz val="11"/>
        <color theme="1"/>
        <rFont val="Calibri"/>
        <family val="2"/>
        <scheme val="minor"/>
      </rPr>
      <t xml:space="preserve"> ganz rechts mit dem Sternsysmbol oder
b) klick mit rechter Maustaste auf eines der </t>
    </r>
    <r>
      <rPr>
        <b/>
        <sz val="11"/>
        <color theme="1"/>
        <rFont val="Calibri"/>
        <family val="2"/>
        <scheme val="minor"/>
      </rPr>
      <t>Beispielreiter</t>
    </r>
    <r>
      <rPr>
        <sz val="11"/>
        <color theme="1"/>
        <rFont val="Calibri"/>
        <family val="2"/>
        <scheme val="minor"/>
      </rPr>
      <t xml:space="preserve"> (Name1_W oder Name1_M) und </t>
    </r>
    <r>
      <rPr>
        <b/>
        <i/>
        <sz val="11"/>
        <color theme="1"/>
        <rFont val="Calibri"/>
        <family val="2"/>
        <scheme val="minor"/>
      </rPr>
      <t>verschieben oder kopieren</t>
    </r>
    <r>
      <rPr>
        <sz val="11"/>
        <color theme="1"/>
        <rFont val="Calibri"/>
        <family val="2"/>
        <scheme val="minor"/>
      </rPr>
      <t xml:space="preserve"> auswählen. Im angezeigten Fenster nun  </t>
    </r>
    <r>
      <rPr>
        <b/>
        <i/>
        <sz val="11"/>
        <color theme="1"/>
        <rFont val="Calibri"/>
        <family val="2"/>
        <scheme val="minor"/>
      </rPr>
      <t>Name1_W</t>
    </r>
    <r>
      <rPr>
        <sz val="11"/>
        <color theme="1"/>
        <rFont val="Calibri"/>
        <family val="2"/>
        <scheme val="minor"/>
      </rPr>
      <t xml:space="preserve"> oder </t>
    </r>
    <r>
      <rPr>
        <b/>
        <i/>
        <sz val="11"/>
        <color theme="1"/>
        <rFont val="Calibri"/>
        <family val="2"/>
        <scheme val="minor"/>
      </rPr>
      <t>Name1_M</t>
    </r>
    <r>
      <rPr>
        <sz val="11"/>
        <color theme="1"/>
        <rFont val="Calibri"/>
        <family val="2"/>
        <scheme val="minor"/>
      </rPr>
      <t xml:space="preserve"> auswählen und einen Haken bei </t>
    </r>
    <r>
      <rPr>
        <b/>
        <i/>
        <sz val="11"/>
        <color theme="1"/>
        <rFont val="Calibri"/>
        <family val="2"/>
        <scheme val="minor"/>
      </rPr>
      <t>Kopie erstellen</t>
    </r>
    <r>
      <rPr>
        <sz val="11"/>
        <color theme="1"/>
        <rFont val="Calibri"/>
        <family val="2"/>
        <scheme val="minor"/>
      </rPr>
      <t xml:space="preserve"> setzen. Mit </t>
    </r>
    <r>
      <rPr>
        <b/>
        <i/>
        <sz val="11"/>
        <color theme="1"/>
        <rFont val="Calibri"/>
        <family val="2"/>
        <scheme val="minor"/>
      </rPr>
      <t>OK</t>
    </r>
    <r>
      <rPr>
        <sz val="11"/>
        <color theme="1"/>
        <rFont val="Calibri"/>
        <family val="2"/>
        <scheme val="minor"/>
      </rPr>
      <t xml:space="preserve"> bestätigen.</t>
    </r>
  </si>
  <si>
    <t>W_Name1</t>
  </si>
  <si>
    <t>W_Name2</t>
  </si>
  <si>
    <t>W_Name3</t>
  </si>
  <si>
    <t>W_Name4</t>
  </si>
  <si>
    <t>W_Name5</t>
  </si>
  <si>
    <t>W_Name6</t>
  </si>
  <si>
    <t>W_Name7</t>
  </si>
  <si>
    <t>W_Name8</t>
  </si>
  <si>
    <t>W_Name9</t>
  </si>
  <si>
    <t>W_Name10</t>
  </si>
  <si>
    <t>W_Name11</t>
  </si>
  <si>
    <t>W_Name12</t>
  </si>
  <si>
    <t>W_Name13</t>
  </si>
  <si>
    <t>W_Name14</t>
  </si>
  <si>
    <t>W_Name15</t>
  </si>
  <si>
    <t>W_Name16</t>
  </si>
  <si>
    <t>W_Name17</t>
  </si>
  <si>
    <t>W_Name18</t>
  </si>
  <si>
    <t>W_Name19</t>
  </si>
  <si>
    <t>W_Name20</t>
  </si>
  <si>
    <t>W_Name21</t>
  </si>
  <si>
    <t>W_Name22</t>
  </si>
  <si>
    <t>W_Name23</t>
  </si>
  <si>
    <t>W_Name24</t>
  </si>
  <si>
    <t>W_Name25</t>
  </si>
  <si>
    <t>W_Name26</t>
  </si>
  <si>
    <t>W_Name27</t>
  </si>
  <si>
    <t>W_Name28</t>
  </si>
  <si>
    <t>W_Name29</t>
  </si>
  <si>
    <t>W_Name30</t>
  </si>
  <si>
    <t>W_Name31</t>
  </si>
  <si>
    <t>W_Name32</t>
  </si>
  <si>
    <t>W_Name33</t>
  </si>
  <si>
    <t>W_Name34</t>
  </si>
  <si>
    <t>W_Name35</t>
  </si>
  <si>
    <t>W_Name36</t>
  </si>
  <si>
    <t>W_Name37</t>
  </si>
  <si>
    <t>W_Name38</t>
  </si>
  <si>
    <t>W_Name39</t>
  </si>
  <si>
    <t>W_Name40</t>
  </si>
  <si>
    <t>W_Name41</t>
  </si>
  <si>
    <t>W_Name42</t>
  </si>
  <si>
    <t>W_Name43</t>
  </si>
  <si>
    <t>W_Name44</t>
  </si>
  <si>
    <t>W_Name45</t>
  </si>
  <si>
    <t>W_Name46</t>
  </si>
  <si>
    <t>W_Name47</t>
  </si>
  <si>
    <t>W_Name48</t>
  </si>
  <si>
    <t>W_Name49</t>
  </si>
  <si>
    <t>W_Name50</t>
  </si>
  <si>
    <t>W_Name51</t>
  </si>
  <si>
    <t>W_Name52</t>
  </si>
  <si>
    <t>W_Name53</t>
  </si>
  <si>
    <t>W_Name54</t>
  </si>
  <si>
    <t>W_Name55</t>
  </si>
  <si>
    <t>W_Name56</t>
  </si>
  <si>
    <t>W_Name57</t>
  </si>
  <si>
    <t>W_Name58</t>
  </si>
  <si>
    <t>W_Name59</t>
  </si>
  <si>
    <t>W_Name60</t>
  </si>
  <si>
    <t>W_Name61</t>
  </si>
  <si>
    <t>W_Name62</t>
  </si>
  <si>
    <t>W_Name63</t>
  </si>
  <si>
    <t>W_Name64</t>
  </si>
  <si>
    <t>W_Name65</t>
  </si>
  <si>
    <t>W_Name66</t>
  </si>
  <si>
    <t>W_Name67</t>
  </si>
  <si>
    <t>W_Name68</t>
  </si>
  <si>
    <t>W_Name69</t>
  </si>
  <si>
    <t>W_Name70</t>
  </si>
  <si>
    <t>W_Name71</t>
  </si>
  <si>
    <t>W_Name72</t>
  </si>
  <si>
    <t>W_Name73</t>
  </si>
  <si>
    <t>W_Name74</t>
  </si>
  <si>
    <t>W_Name75</t>
  </si>
  <si>
    <t>W_Name76</t>
  </si>
  <si>
    <t>W_Name77</t>
  </si>
  <si>
    <t>W_Name78</t>
  </si>
  <si>
    <t>W_Name79</t>
  </si>
  <si>
    <t>W_Name80</t>
  </si>
  <si>
    <t>W_Name81</t>
  </si>
  <si>
    <t>W_Name82</t>
  </si>
  <si>
    <t>W_Name83</t>
  </si>
  <si>
    <t>W_Name84</t>
  </si>
  <si>
    <t>W_Name85</t>
  </si>
  <si>
    <t>W_Name86</t>
  </si>
  <si>
    <t>W_Name87</t>
  </si>
  <si>
    <t>W_Name88</t>
  </si>
  <si>
    <t>W_Name89</t>
  </si>
  <si>
    <t>W_Name90</t>
  </si>
  <si>
    <t>W_Name91</t>
  </si>
  <si>
    <t>W_Name92</t>
  </si>
  <si>
    <t>W_Name93</t>
  </si>
  <si>
    <t>W_Name94</t>
  </si>
  <si>
    <t>W_Name95</t>
  </si>
  <si>
    <t>W_Name96</t>
  </si>
  <si>
    <t>W_Name97</t>
  </si>
  <si>
    <t>W_Name98</t>
  </si>
  <si>
    <t>W_Name99</t>
  </si>
  <si>
    <t>W_Name100</t>
  </si>
  <si>
    <t>W_Name101</t>
  </si>
  <si>
    <t>W_Name102</t>
  </si>
  <si>
    <t>W_Name103</t>
  </si>
  <si>
    <t>W_Name104</t>
  </si>
  <si>
    <t>W_Name105</t>
  </si>
  <si>
    <t>W_Name106</t>
  </si>
  <si>
    <t>W_Name107</t>
  </si>
  <si>
    <t>W_Name108</t>
  </si>
  <si>
    <t>W_Name109</t>
  </si>
  <si>
    <t>W_Name110</t>
  </si>
  <si>
    <t>W_Name111</t>
  </si>
  <si>
    <t>W_Name112</t>
  </si>
  <si>
    <t>W_Name113</t>
  </si>
  <si>
    <t>W_Name114</t>
  </si>
  <si>
    <t>W_Name115</t>
  </si>
  <si>
    <t>W_Name116</t>
  </si>
  <si>
    <t>W_Name117</t>
  </si>
  <si>
    <t>W_Name118</t>
  </si>
  <si>
    <t>W_Name119</t>
  </si>
  <si>
    <t>W_Name120</t>
  </si>
  <si>
    <t>W_Name121</t>
  </si>
  <si>
    <t>W_Name122</t>
  </si>
  <si>
    <t>W_Name123</t>
  </si>
  <si>
    <t>W_Name124</t>
  </si>
  <si>
    <t>W_Name125</t>
  </si>
  <si>
    <t>W_Name126</t>
  </si>
  <si>
    <t>W_Name127</t>
  </si>
  <si>
    <t>W_Name128</t>
  </si>
  <si>
    <t>W_Name129</t>
  </si>
  <si>
    <t>W_Name130</t>
  </si>
  <si>
    <t>W_Name131</t>
  </si>
  <si>
    <t>W_Name132</t>
  </si>
  <si>
    <t>W_Name133</t>
  </si>
  <si>
    <t>W_Name134</t>
  </si>
  <si>
    <t>W_Name135</t>
  </si>
  <si>
    <t>W_Name136</t>
  </si>
  <si>
    <t>W_Name137</t>
  </si>
  <si>
    <t>W_Name138</t>
  </si>
  <si>
    <t>W_Name139</t>
  </si>
  <si>
    <t>W_Name140</t>
  </si>
  <si>
    <t>W_Name141</t>
  </si>
  <si>
    <t>W_Name142</t>
  </si>
  <si>
    <t>W_Name143</t>
  </si>
  <si>
    <t>W_Name144</t>
  </si>
  <si>
    <t>W_Name145</t>
  </si>
  <si>
    <t>W_Name146</t>
  </si>
  <si>
    <t>W_Name147</t>
  </si>
  <si>
    <t>W_Name148</t>
  </si>
  <si>
    <t>W_Name149</t>
  </si>
  <si>
    <t>W_Name150</t>
  </si>
  <si>
    <t>W_Name151</t>
  </si>
  <si>
    <t>W_Name152</t>
  </si>
  <si>
    <t>W_Name153</t>
  </si>
  <si>
    <t>W_Name154</t>
  </si>
  <si>
    <t>W_Name155</t>
  </si>
  <si>
    <t>W_Name156</t>
  </si>
  <si>
    <t>W_Name157</t>
  </si>
  <si>
    <t>W_Name158</t>
  </si>
  <si>
    <t>W_Name159</t>
  </si>
  <si>
    <t>W_Name160</t>
  </si>
  <si>
    <t>W_Name161</t>
  </si>
  <si>
    <t>W_Name162</t>
  </si>
  <si>
    <t>W_Name163</t>
  </si>
  <si>
    <t>W_Name164</t>
  </si>
  <si>
    <t>W_Name165</t>
  </si>
  <si>
    <t>W_Name166</t>
  </si>
  <si>
    <t>W_Name167</t>
  </si>
  <si>
    <t>W_Name168</t>
  </si>
  <si>
    <t>W_Name169</t>
  </si>
  <si>
    <t>W_Name170</t>
  </si>
  <si>
    <t>W_Name171</t>
  </si>
  <si>
    <t>W_Name172</t>
  </si>
  <si>
    <t>W_Name173</t>
  </si>
  <si>
    <t>W_Name174</t>
  </si>
  <si>
    <t>W_Name175</t>
  </si>
  <si>
    <t>W_Name176</t>
  </si>
  <si>
    <t>W_Name177</t>
  </si>
  <si>
    <t>W_Name178</t>
  </si>
  <si>
    <t>W_Name179</t>
  </si>
  <si>
    <t>W_Name180</t>
  </si>
  <si>
    <t>W_Name181</t>
  </si>
  <si>
    <t>W_Name182</t>
  </si>
  <si>
    <t>W_Name183</t>
  </si>
  <si>
    <t>W_Name184</t>
  </si>
  <si>
    <t>W_Name185</t>
  </si>
  <si>
    <t>W_Name186</t>
  </si>
  <si>
    <t>W_Name187</t>
  </si>
  <si>
    <t>W_Name188</t>
  </si>
  <si>
    <t>W_Name189</t>
  </si>
  <si>
    <t>W_Name190</t>
  </si>
  <si>
    <t>W_Name191</t>
  </si>
  <si>
    <t>W_Name192</t>
  </si>
  <si>
    <t>W_Name193</t>
  </si>
  <si>
    <t>W_Name194</t>
  </si>
  <si>
    <t>W_Name195</t>
  </si>
  <si>
    <t>W_Name196</t>
  </si>
  <si>
    <t>W_Name197</t>
  </si>
  <si>
    <t>W_Name198</t>
  </si>
  <si>
    <t>W_Name199</t>
  </si>
  <si>
    <t>W_Name200</t>
  </si>
  <si>
    <t>W_Name201</t>
  </si>
  <si>
    <t>W_Name202</t>
  </si>
  <si>
    <t>W_Name203</t>
  </si>
  <si>
    <t>W_Name204</t>
  </si>
  <si>
    <t>W_Name205</t>
  </si>
  <si>
    <t>W_Name206</t>
  </si>
  <si>
    <t>W_Name207</t>
  </si>
  <si>
    <t>W_Name208</t>
  </si>
  <si>
    <t>W_Name209</t>
  </si>
  <si>
    <t>W_Name210</t>
  </si>
  <si>
    <t>W_Name211</t>
  </si>
  <si>
    <t>W_Name212</t>
  </si>
  <si>
    <t>W_Name213</t>
  </si>
  <si>
    <t>W_Name214</t>
  </si>
  <si>
    <t>W_Name215</t>
  </si>
  <si>
    <t>W_Name216</t>
  </si>
  <si>
    <t>W_Name217</t>
  </si>
  <si>
    <t>W_Name218</t>
  </si>
  <si>
    <t>W_Name219</t>
  </si>
  <si>
    <t>W_Name220</t>
  </si>
  <si>
    <t>W_Name221</t>
  </si>
  <si>
    <t>W_Name222</t>
  </si>
  <si>
    <t>W_Name223</t>
  </si>
  <si>
    <t>W_Name224</t>
  </si>
  <si>
    <t>W_Name225</t>
  </si>
  <si>
    <t>W_Name226</t>
  </si>
  <si>
    <t>W_Name227</t>
  </si>
  <si>
    <t>W_Name228</t>
  </si>
  <si>
    <t>W_Name229</t>
  </si>
  <si>
    <t>W_Name230</t>
  </si>
  <si>
    <t>W_Name231</t>
  </si>
  <si>
    <t>W_Name232</t>
  </si>
  <si>
    <t>W_Name233</t>
  </si>
  <si>
    <t>W_Name234</t>
  </si>
  <si>
    <t>W_Name235</t>
  </si>
  <si>
    <t>W_Name236</t>
  </si>
  <si>
    <t>W_Name237</t>
  </si>
  <si>
    <t>W_Name238</t>
  </si>
  <si>
    <t>W_Name239</t>
  </si>
  <si>
    <t>W_Name240</t>
  </si>
  <si>
    <t>W_Name241</t>
  </si>
  <si>
    <t>W_Name242</t>
  </si>
  <si>
    <t>W_Name243</t>
  </si>
  <si>
    <t>W_Name244</t>
  </si>
  <si>
    <t>W_Name245</t>
  </si>
  <si>
    <t>W_Name246</t>
  </si>
  <si>
    <t>W_Name247</t>
  </si>
  <si>
    <t>W_Name248</t>
  </si>
  <si>
    <t>W_Name249</t>
  </si>
  <si>
    <t>W_Name250</t>
  </si>
  <si>
    <t>W_Name251</t>
  </si>
  <si>
    <t>W_Name252</t>
  </si>
  <si>
    <t>W_Name253</t>
  </si>
  <si>
    <t>W_Name254</t>
  </si>
  <si>
    <t>W_Name255</t>
  </si>
  <si>
    <t>W_Name256</t>
  </si>
  <si>
    <t>W_Name257</t>
  </si>
  <si>
    <t>W_Name258</t>
  </si>
  <si>
    <t>W_Name259</t>
  </si>
  <si>
    <t>W_Name260</t>
  </si>
  <si>
    <t>W_Name261</t>
  </si>
  <si>
    <t>W_Name262</t>
  </si>
  <si>
    <t>W_Name263</t>
  </si>
  <si>
    <t>W_Name264</t>
  </si>
  <si>
    <t>W_Name265</t>
  </si>
  <si>
    <t>W_Name266</t>
  </si>
  <si>
    <t>W_Name267</t>
  </si>
  <si>
    <t>W_Name268</t>
  </si>
  <si>
    <t>W_Name269</t>
  </si>
  <si>
    <t>W_Name270</t>
  </si>
  <si>
    <t>W_Name271</t>
  </si>
  <si>
    <t>W_Name272</t>
  </si>
  <si>
    <t>W_Name273</t>
  </si>
  <si>
    <t>W_Name274</t>
  </si>
  <si>
    <t>W_Name275</t>
  </si>
  <si>
    <t>W_Name276</t>
  </si>
  <si>
    <t>W_Name277</t>
  </si>
  <si>
    <t>W_Name278</t>
  </si>
  <si>
    <t>W_Name279</t>
  </si>
  <si>
    <t>W_Name280</t>
  </si>
  <si>
    <t>W_Name281</t>
  </si>
  <si>
    <t>W_Name282</t>
  </si>
  <si>
    <t>W_Name283</t>
  </si>
  <si>
    <t>W_Name284</t>
  </si>
  <si>
    <t>W_Name285</t>
  </si>
  <si>
    <t>W_Name286</t>
  </si>
  <si>
    <t>W_Name287</t>
  </si>
  <si>
    <t>W_Name288</t>
  </si>
  <si>
    <t>W_Name289</t>
  </si>
  <si>
    <t>W_Name290</t>
  </si>
  <si>
    <t>W_Name291</t>
  </si>
  <si>
    <t>W_Name292</t>
  </si>
  <si>
    <t>W_Name293</t>
  </si>
  <si>
    <t>W_Name294</t>
  </si>
  <si>
    <t>W_Name295</t>
  </si>
  <si>
    <t>W_Name296</t>
  </si>
  <si>
    <t>W_Name297</t>
  </si>
  <si>
    <t>W_Name298</t>
  </si>
  <si>
    <t>W_Name299</t>
  </si>
  <si>
    <t>W_Name300</t>
  </si>
  <si>
    <t>W_Name301</t>
  </si>
  <si>
    <t>M_Name1</t>
  </si>
  <si>
    <t>M_Name2</t>
  </si>
  <si>
    <t>M_Name3</t>
  </si>
  <si>
    <t>M_Name4</t>
  </si>
  <si>
    <t>M_Name5</t>
  </si>
  <si>
    <t>M_Name6</t>
  </si>
  <si>
    <t>M_Name7</t>
  </si>
  <si>
    <t>M_Name8</t>
  </si>
  <si>
    <t>M_Name9</t>
  </si>
  <si>
    <t>M_Name10</t>
  </si>
  <si>
    <t>M_Name11</t>
  </si>
  <si>
    <t>M_Name12</t>
  </si>
  <si>
    <t>M_Name13</t>
  </si>
  <si>
    <t>M_Name14</t>
  </si>
  <si>
    <t>M_Name15</t>
  </si>
  <si>
    <t>M_Name16</t>
  </si>
  <si>
    <t>M_Name17</t>
  </si>
  <si>
    <t>M_Name18</t>
  </si>
  <si>
    <t>M_Name19</t>
  </si>
  <si>
    <t>M_Name20</t>
  </si>
  <si>
    <t>M_Name21</t>
  </si>
  <si>
    <t>M_Name22</t>
  </si>
  <si>
    <t>M_Name23</t>
  </si>
  <si>
    <t>M_Name24</t>
  </si>
  <si>
    <t>M_Name25</t>
  </si>
  <si>
    <t>M_Name26</t>
  </si>
  <si>
    <t>M_Name27</t>
  </si>
  <si>
    <t>M_Name28</t>
  </si>
  <si>
    <t>M_Name29</t>
  </si>
  <si>
    <t>M_Name30</t>
  </si>
  <si>
    <t>M_Name31</t>
  </si>
  <si>
    <t>M_Name32</t>
  </si>
  <si>
    <t>M_Name33</t>
  </si>
  <si>
    <t>M_Name34</t>
  </si>
  <si>
    <t>M_Name35</t>
  </si>
  <si>
    <t>M_Name36</t>
  </si>
  <si>
    <t>M_Name37</t>
  </si>
  <si>
    <t>M_Name38</t>
  </si>
  <si>
    <t>M_Name39</t>
  </si>
  <si>
    <t>M_Name40</t>
  </si>
  <si>
    <t>M_Name41</t>
  </si>
  <si>
    <t>M_Name42</t>
  </si>
  <si>
    <t>M_Name43</t>
  </si>
  <si>
    <t>M_Name44</t>
  </si>
  <si>
    <t>M_Name45</t>
  </si>
  <si>
    <t>M_Name46</t>
  </si>
  <si>
    <t>M_Name47</t>
  </si>
  <si>
    <t>M_Name48</t>
  </si>
  <si>
    <t>M_Name49</t>
  </si>
  <si>
    <t>M_Name50</t>
  </si>
  <si>
    <t>M_Name51</t>
  </si>
  <si>
    <t>M_Name52</t>
  </si>
  <si>
    <t>M_Name53</t>
  </si>
  <si>
    <t>M_Name54</t>
  </si>
  <si>
    <t>M_Name55</t>
  </si>
  <si>
    <t>M_Name56</t>
  </si>
  <si>
    <t>M_Name57</t>
  </si>
  <si>
    <t>M_Name58</t>
  </si>
  <si>
    <t>M_Name59</t>
  </si>
  <si>
    <t>M_Name60</t>
  </si>
  <si>
    <t>M_Name61</t>
  </si>
  <si>
    <t>M_Name62</t>
  </si>
  <si>
    <t>M_Name63</t>
  </si>
  <si>
    <t>M_Name64</t>
  </si>
  <si>
    <t>M_Name65</t>
  </si>
  <si>
    <t>M_Name66</t>
  </si>
  <si>
    <t>M_Name67</t>
  </si>
  <si>
    <t>M_Name68</t>
  </si>
  <si>
    <t>M_Name69</t>
  </si>
  <si>
    <t>M_Name70</t>
  </si>
  <si>
    <t>M_Name71</t>
  </si>
  <si>
    <t>M_Name72</t>
  </si>
  <si>
    <t>M_Name73</t>
  </si>
  <si>
    <t>M_Name74</t>
  </si>
  <si>
    <t>M_Name75</t>
  </si>
  <si>
    <t>M_Name76</t>
  </si>
  <si>
    <t>M_Name77</t>
  </si>
  <si>
    <t>M_Name78</t>
  </si>
  <si>
    <t>M_Name79</t>
  </si>
  <si>
    <t>M_Name80</t>
  </si>
  <si>
    <t>M_Name81</t>
  </si>
  <si>
    <t>M_Name82</t>
  </si>
  <si>
    <t>M_Name83</t>
  </si>
  <si>
    <t>M_Name84</t>
  </si>
  <si>
    <t>M_Name85</t>
  </si>
  <si>
    <t>M_Name86</t>
  </si>
  <si>
    <t>M_Name87</t>
  </si>
  <si>
    <t>M_Name88</t>
  </si>
  <si>
    <t>M_Name89</t>
  </si>
  <si>
    <t>M_Name90</t>
  </si>
  <si>
    <t>M_Name91</t>
  </si>
  <si>
    <t>M_Name92</t>
  </si>
  <si>
    <t>M_Name93</t>
  </si>
  <si>
    <t>M_Name94</t>
  </si>
  <si>
    <t>M_Name95</t>
  </si>
  <si>
    <t>M_Name96</t>
  </si>
  <si>
    <t>M_Name97</t>
  </si>
  <si>
    <t>M_Name98</t>
  </si>
  <si>
    <t>M_Name99</t>
  </si>
  <si>
    <t>M_Name100</t>
  </si>
  <si>
    <t>M_Name101</t>
  </si>
  <si>
    <t>M_Name102</t>
  </si>
  <si>
    <t>M_Name103</t>
  </si>
  <si>
    <t>M_Name104</t>
  </si>
  <si>
    <t>M_Name105</t>
  </si>
  <si>
    <t>M_Name106</t>
  </si>
  <si>
    <t>M_Name107</t>
  </si>
  <si>
    <t>M_Name108</t>
  </si>
  <si>
    <t>M_Name109</t>
  </si>
  <si>
    <t>M_Name110</t>
  </si>
  <si>
    <t>M_Name111</t>
  </si>
  <si>
    <t>M_Name112</t>
  </si>
  <si>
    <t>M_Name113</t>
  </si>
  <si>
    <t>M_Name114</t>
  </si>
  <si>
    <t>M_Name115</t>
  </si>
  <si>
    <t>M_Name116</t>
  </si>
  <si>
    <t>M_Name117</t>
  </si>
  <si>
    <t>M_Name118</t>
  </si>
  <si>
    <t>M_Name119</t>
  </si>
  <si>
    <t>M_Name120</t>
  </si>
  <si>
    <t>M_Name121</t>
  </si>
  <si>
    <t>M_Name122</t>
  </si>
  <si>
    <t>M_Name123</t>
  </si>
  <si>
    <t>M_Name124</t>
  </si>
  <si>
    <t>M_Name125</t>
  </si>
  <si>
    <t>M_Name126</t>
  </si>
  <si>
    <t>M_Name127</t>
  </si>
  <si>
    <t>M_Name128</t>
  </si>
  <si>
    <t>M_Name129</t>
  </si>
  <si>
    <t>M_Name130</t>
  </si>
  <si>
    <t>M_Name131</t>
  </si>
  <si>
    <t>M_Name132</t>
  </si>
  <si>
    <t>M_Name133</t>
  </si>
  <si>
    <t>M_Name134</t>
  </si>
  <si>
    <t>M_Name135</t>
  </si>
  <si>
    <t>M_Name136</t>
  </si>
  <si>
    <t>M_Name137</t>
  </si>
  <si>
    <t>M_Name138</t>
  </si>
  <si>
    <t>M_Name139</t>
  </si>
  <si>
    <t>M_Name140</t>
  </si>
  <si>
    <t>M_Name141</t>
  </si>
  <si>
    <t>M_Name142</t>
  </si>
  <si>
    <t>M_Name143</t>
  </si>
  <si>
    <t>M_Name144</t>
  </si>
  <si>
    <t>M_Name145</t>
  </si>
  <si>
    <t>M_Name146</t>
  </si>
  <si>
    <t>M_Name147</t>
  </si>
  <si>
    <t>M_Name148</t>
  </si>
  <si>
    <t>M_Name149</t>
  </si>
  <si>
    <t>M_Name150</t>
  </si>
  <si>
    <t>M_Name151</t>
  </si>
  <si>
    <t>M_Name152</t>
  </si>
  <si>
    <t>M_Name153</t>
  </si>
  <si>
    <t>M_Name154</t>
  </si>
  <si>
    <t>M_Name155</t>
  </si>
  <si>
    <t>M_Name156</t>
  </si>
  <si>
    <t>M_Name157</t>
  </si>
  <si>
    <t>M_Name158</t>
  </si>
  <si>
    <t>M_Name159</t>
  </si>
  <si>
    <t>M_Name160</t>
  </si>
  <si>
    <t>M_Name161</t>
  </si>
  <si>
    <t>M_Name162</t>
  </si>
  <si>
    <t>M_Name163</t>
  </si>
  <si>
    <t>M_Name164</t>
  </si>
  <si>
    <t>M_Name165</t>
  </si>
  <si>
    <t>M_Name166</t>
  </si>
  <si>
    <t>M_Name167</t>
  </si>
  <si>
    <t>M_Name168</t>
  </si>
  <si>
    <t>M_Name169</t>
  </si>
  <si>
    <t>M_Name170</t>
  </si>
  <si>
    <t>M_Name171</t>
  </si>
  <si>
    <t>M_Name172</t>
  </si>
  <si>
    <t>M_Name173</t>
  </si>
  <si>
    <t>M_Name174</t>
  </si>
  <si>
    <t>M_Name175</t>
  </si>
  <si>
    <t>M_Name176</t>
  </si>
  <si>
    <t>M_Name177</t>
  </si>
  <si>
    <t>M_Name178</t>
  </si>
  <si>
    <t>M_Name179</t>
  </si>
  <si>
    <t>M_Name180</t>
  </si>
  <si>
    <t>M_Name181</t>
  </si>
  <si>
    <t>M_Name182</t>
  </si>
  <si>
    <t>M_Name183</t>
  </si>
  <si>
    <t>M_Name184</t>
  </si>
  <si>
    <t>M_Name185</t>
  </si>
  <si>
    <t>M_Name186</t>
  </si>
  <si>
    <t>M_Name187</t>
  </si>
  <si>
    <t>M_Name188</t>
  </si>
  <si>
    <t>M_Name189</t>
  </si>
  <si>
    <t>M_Name190</t>
  </si>
  <si>
    <t>M_Name191</t>
  </si>
  <si>
    <t>M_Name192</t>
  </si>
  <si>
    <t>M_Name193</t>
  </si>
  <si>
    <t>M_Name194</t>
  </si>
  <si>
    <t>M_Name195</t>
  </si>
  <si>
    <t>M_Name196</t>
  </si>
  <si>
    <t>M_Name197</t>
  </si>
  <si>
    <t>M_Name198</t>
  </si>
  <si>
    <t>M_Name199</t>
  </si>
  <si>
    <t>M_Name200</t>
  </si>
  <si>
    <t>M_Name201</t>
  </si>
  <si>
    <t>M_Name202</t>
  </si>
  <si>
    <t>M_Name203</t>
  </si>
  <si>
    <t>M_Name204</t>
  </si>
  <si>
    <t>M_Name205</t>
  </si>
  <si>
    <t>M_Name206</t>
  </si>
  <si>
    <t>M_Name207</t>
  </si>
  <si>
    <t>M_Name208</t>
  </si>
  <si>
    <t>M_Name209</t>
  </si>
  <si>
    <t>M_Name210</t>
  </si>
  <si>
    <t>M_Name211</t>
  </si>
  <si>
    <t>M_Name212</t>
  </si>
  <si>
    <t>M_Name213</t>
  </si>
  <si>
    <t>M_Name214</t>
  </si>
  <si>
    <t>M_Name215</t>
  </si>
  <si>
    <t>M_Name216</t>
  </si>
  <si>
    <t>M_Name217</t>
  </si>
  <si>
    <t>M_Name218</t>
  </si>
  <si>
    <t>M_Name219</t>
  </si>
  <si>
    <t>M_Name220</t>
  </si>
  <si>
    <t>M_Name221</t>
  </si>
  <si>
    <t>M_Name222</t>
  </si>
  <si>
    <t>M_Name223</t>
  </si>
  <si>
    <t>M_Name224</t>
  </si>
  <si>
    <t>M_Name225</t>
  </si>
  <si>
    <t>M_Name226</t>
  </si>
  <si>
    <t>M_Name227</t>
  </si>
  <si>
    <t>M_Name228</t>
  </si>
  <si>
    <t>M_Name229</t>
  </si>
  <si>
    <t>M_Name230</t>
  </si>
  <si>
    <t>M_Name231</t>
  </si>
  <si>
    <t>M_Name232</t>
  </si>
  <si>
    <t>M_Name233</t>
  </si>
  <si>
    <t>M_Name234</t>
  </si>
  <si>
    <t>M_Name235</t>
  </si>
  <si>
    <t>M_Name236</t>
  </si>
  <si>
    <t>M_Name237</t>
  </si>
  <si>
    <t>M_Name238</t>
  </si>
  <si>
    <t>M_Name239</t>
  </si>
  <si>
    <t>M_Name240</t>
  </si>
  <si>
    <t>M_Name241</t>
  </si>
  <si>
    <t>M_Name242</t>
  </si>
  <si>
    <t>M_Name243</t>
  </si>
  <si>
    <t>M_Name244</t>
  </si>
  <si>
    <t>M_Name245</t>
  </si>
  <si>
    <t>M_Name246</t>
  </si>
  <si>
    <t>M_Name247</t>
  </si>
  <si>
    <t>M_Name248</t>
  </si>
  <si>
    <t>M_Name249</t>
  </si>
  <si>
    <t>M_Name250</t>
  </si>
  <si>
    <t>M_Name251</t>
  </si>
  <si>
    <t>M_Name252</t>
  </si>
  <si>
    <t>M_Name253</t>
  </si>
  <si>
    <t>M_Name254</t>
  </si>
  <si>
    <t>M_Name255</t>
  </si>
  <si>
    <t>M_Name256</t>
  </si>
  <si>
    <t>M_Name257</t>
  </si>
  <si>
    <t>M_Name258</t>
  </si>
  <si>
    <t>M_Name259</t>
  </si>
  <si>
    <t>M_Name260</t>
  </si>
  <si>
    <t>M_Name261</t>
  </si>
  <si>
    <t>M_Name262</t>
  </si>
  <si>
    <t>M_Name263</t>
  </si>
  <si>
    <t>M_Name264</t>
  </si>
  <si>
    <t>M_Name265</t>
  </si>
  <si>
    <t>M_Name266</t>
  </si>
  <si>
    <t>M_Name267</t>
  </si>
  <si>
    <t>M_Name268</t>
  </si>
  <si>
    <t>M_Name269</t>
  </si>
  <si>
    <t>M_Name270</t>
  </si>
  <si>
    <t>M_Name271</t>
  </si>
  <si>
    <t>M_Name272</t>
  </si>
  <si>
    <t>M_Name273</t>
  </si>
  <si>
    <t>M_Name274</t>
  </si>
  <si>
    <t>M_Name275</t>
  </si>
  <si>
    <t>M_Name276</t>
  </si>
  <si>
    <t>M_Name277</t>
  </si>
  <si>
    <t>M_Name278</t>
  </si>
  <si>
    <t>M_Name279</t>
  </si>
  <si>
    <t>M_Name280</t>
  </si>
  <si>
    <t>M_Name281</t>
  </si>
  <si>
    <t>M_Name282</t>
  </si>
  <si>
    <t>M_Name283</t>
  </si>
  <si>
    <t>M_Name284</t>
  </si>
  <si>
    <t>M_Name285</t>
  </si>
  <si>
    <t>M_Name286</t>
  </si>
  <si>
    <t>M_Name287</t>
  </si>
  <si>
    <t>M_Name288</t>
  </si>
  <si>
    <t>M_Name289</t>
  </si>
  <si>
    <t>M_Name290</t>
  </si>
  <si>
    <t>M_Name291</t>
  </si>
  <si>
    <t>M_Name292</t>
  </si>
  <si>
    <t>M_Name293</t>
  </si>
  <si>
    <t>M_Name294</t>
  </si>
  <si>
    <t>M_Name295</t>
  </si>
  <si>
    <t>M_Name296</t>
  </si>
  <si>
    <t>M_Name297</t>
  </si>
  <si>
    <t>M_Name298</t>
  </si>
  <si>
    <t>M_Name299</t>
  </si>
  <si>
    <t>M_Name300</t>
  </si>
  <si>
    <t>M_Name301</t>
  </si>
  <si>
    <r>
      <t xml:space="preserve">Beratungstermine </t>
    </r>
    <r>
      <rPr>
        <sz val="11"/>
        <color theme="1"/>
        <rFont val="Calibri"/>
        <family val="2"/>
        <scheme val="minor"/>
      </rPr>
      <t>weibliche Schülerinnen</t>
    </r>
    <r>
      <rPr>
        <b/>
        <sz val="11"/>
        <color theme="1"/>
        <rFont val="Calibri"/>
        <family val="2"/>
        <scheme val="minor"/>
      </rPr>
      <t xml:space="preserve"> gesamt</t>
    </r>
  </si>
  <si>
    <r>
      <t>Beratungstermine</t>
    </r>
    <r>
      <rPr>
        <sz val="11"/>
        <color theme="1"/>
        <rFont val="Calibri"/>
        <family val="2"/>
        <scheme val="minor"/>
      </rPr>
      <t xml:space="preserve"> männliche Schüler</t>
    </r>
    <r>
      <rPr>
        <b/>
        <sz val="11"/>
        <color theme="1"/>
        <rFont val="Calibri"/>
        <family val="2"/>
        <scheme val="minor"/>
      </rPr>
      <t xml:space="preserve"> gesamt</t>
    </r>
  </si>
  <si>
    <t>2023/2024</t>
  </si>
  <si>
    <t>31 / 2023</t>
  </si>
  <si>
    <t>32 / 2023</t>
  </si>
  <si>
    <t>33 / 2023</t>
  </si>
  <si>
    <t>34 / 2023</t>
  </si>
  <si>
    <t>35 / 2023</t>
  </si>
  <si>
    <t>36 / 2023</t>
  </si>
  <si>
    <t>37 / 2023</t>
  </si>
  <si>
    <t>38 / 2023</t>
  </si>
  <si>
    <t>39 / 2023</t>
  </si>
  <si>
    <t>40 / 2023</t>
  </si>
  <si>
    <t>41 / 2023</t>
  </si>
  <si>
    <t>42 / 2023</t>
  </si>
  <si>
    <t>43 / 2023</t>
  </si>
  <si>
    <t>44 / 2023</t>
  </si>
  <si>
    <t>45 / 2023</t>
  </si>
  <si>
    <t>46 / 2023</t>
  </si>
  <si>
    <t>47 / 2023</t>
  </si>
  <si>
    <t>48 / 2023</t>
  </si>
  <si>
    <t>49 / 2023</t>
  </si>
  <si>
    <t>50 / 2023</t>
  </si>
  <si>
    <t>51 / 2023</t>
  </si>
  <si>
    <t>52 / 2023</t>
  </si>
  <si>
    <t>1 / 2024</t>
  </si>
  <si>
    <t>2 / 2024</t>
  </si>
  <si>
    <t>3 / 2024</t>
  </si>
  <si>
    <t>4 / 2024</t>
  </si>
  <si>
    <t>5 / 2024</t>
  </si>
  <si>
    <t>6 / 2024</t>
  </si>
  <si>
    <t>7 / 2024</t>
  </si>
  <si>
    <t>8 / 2024</t>
  </si>
  <si>
    <t>9 / 2024</t>
  </si>
  <si>
    <t>10 / 2024</t>
  </si>
  <si>
    <t>11 / 2024</t>
  </si>
  <si>
    <t>12 / 2024</t>
  </si>
  <si>
    <t>13 / 2024</t>
  </si>
  <si>
    <t>14 / 2024</t>
  </si>
  <si>
    <t>15 / 2024</t>
  </si>
  <si>
    <t>16 / 2024</t>
  </si>
  <si>
    <t>17 / 2024</t>
  </si>
  <si>
    <t>18 / 2024</t>
  </si>
  <si>
    <t>19 / 2024</t>
  </si>
  <si>
    <t>20 / 2024</t>
  </si>
  <si>
    <t>21 / 2024</t>
  </si>
  <si>
    <t>22 / 2024</t>
  </si>
  <si>
    <t>23 / 2024</t>
  </si>
  <si>
    <t>24 / 2024</t>
  </si>
  <si>
    <t>25 / 2024</t>
  </si>
  <si>
    <t>26 / 2024</t>
  </si>
  <si>
    <t>27 / 2024</t>
  </si>
  <si>
    <t>28 / 2024</t>
  </si>
  <si>
    <t>29 / 2024</t>
  </si>
  <si>
    <t>30 / 2024</t>
  </si>
  <si>
    <t xml:space="preserve"> 10.1 / 10.4 Einzelberatung/-hilfe  weibliche Schülerinnen  </t>
  </si>
  <si>
    <t xml:space="preserve"> 10.2 / 10.5 Einzelberatung/-hilfe  männliche Schüler</t>
  </si>
  <si>
    <t>EFH</t>
  </si>
  <si>
    <t>1 - Zukunftswegeplanung</t>
  </si>
  <si>
    <t xml:space="preserve">   1.1 - Lebensplanung</t>
  </si>
  <si>
    <t xml:space="preserve">   1.2 - Ausbildung</t>
  </si>
  <si>
    <t xml:space="preserve">   1.3 - Praktikum</t>
  </si>
  <si>
    <t xml:space="preserve">   1.4 - Maßnahmenvermittlung</t>
  </si>
  <si>
    <t xml:space="preserve">   1.5 - Zielvereinbarungsgespräch</t>
  </si>
  <si>
    <t xml:space="preserve">   1.6 - Sonstiges</t>
  </si>
  <si>
    <t>2 - Private Situation / psychische Belastungen</t>
  </si>
  <si>
    <t xml:space="preserve">   2.1 - psychische Belastungen</t>
  </si>
  <si>
    <t xml:space="preserve">   2.2 - Familienthematik / Partnerschaft</t>
  </si>
  <si>
    <t xml:space="preserve">   2.3 - Freunde</t>
  </si>
  <si>
    <t xml:space="preserve">   2.4 - Drogenkonsum</t>
  </si>
  <si>
    <t xml:space="preserve">   2.5 - Finanzielle Situation</t>
  </si>
  <si>
    <t xml:space="preserve">   2.6 - Delinquenz</t>
  </si>
  <si>
    <t xml:space="preserve">   2.7 - Elternschaft</t>
  </si>
  <si>
    <t xml:space="preserve">   2.8 - Aufenthaltsstatus</t>
  </si>
  <si>
    <t xml:space="preserve">   2.9 - Abschiebung</t>
  </si>
  <si>
    <t>3 - Schule (Vollzeit)</t>
  </si>
  <si>
    <t xml:space="preserve">   3.1 - Verhalten</t>
  </si>
  <si>
    <t xml:space="preserve">   3.2 - Probleme mit Mitschüler/innen</t>
  </si>
  <si>
    <t xml:space="preserve">   3.3 - Probleme mit Lehrkräften</t>
  </si>
  <si>
    <t xml:space="preserve">   3.4 - Überforderung</t>
  </si>
  <si>
    <t xml:space="preserve">   3.5 - Fehlzeiten</t>
  </si>
  <si>
    <t xml:space="preserve">   3.6 - §90 SchulG</t>
  </si>
  <si>
    <t xml:space="preserve">   3.7 - Schulabbruch</t>
  </si>
  <si>
    <t xml:space="preserve">   4.1 - Verhalten</t>
  </si>
  <si>
    <t xml:space="preserve">   4.2 - Probleme mit Mitschüler/innen</t>
  </si>
  <si>
    <t xml:space="preserve">   4.3 - Probleme mit Lehrkräften</t>
  </si>
  <si>
    <t xml:space="preserve">   4.4 - Probleme / Schwierigkeiten im Betrieb</t>
  </si>
  <si>
    <t xml:space="preserve">   4.5 - Überforderung</t>
  </si>
  <si>
    <t xml:space="preserve">   4.6 - Fehlzeiten</t>
  </si>
  <si>
    <t xml:space="preserve">   4.7 - §90 SchulG</t>
  </si>
  <si>
    <t xml:space="preserve">   4.8 - Schulabbruch</t>
  </si>
  <si>
    <t xml:space="preserve">   4.9 - Sonstiges</t>
  </si>
  <si>
    <t>5 - Krankheit</t>
  </si>
  <si>
    <t xml:space="preserve">   5.1 - Sucht / Drogenproblematik</t>
  </si>
  <si>
    <t xml:space="preserve">   5.2 - psychische Erkrankungen</t>
  </si>
  <si>
    <t xml:space="preserve">   5.3 - physische Erkrankungen</t>
  </si>
  <si>
    <t xml:space="preserve">   5.4 - therapiestationärer Aufenthalt</t>
  </si>
  <si>
    <t xml:space="preserve">   5.5 - Sonstiges</t>
  </si>
  <si>
    <t>6 - Gewalt</t>
  </si>
  <si>
    <t xml:space="preserve">   6.1 - sexuelle Übergriffe</t>
  </si>
  <si>
    <t xml:space="preserve">   6.2 - sexualisierte Gewalt (strafrechtlich verfolgbar)</t>
  </si>
  <si>
    <t xml:space="preserve">   6.3 - psychische Gewalt</t>
  </si>
  <si>
    <t xml:space="preserve">   6.4 - körperliche Gewalt</t>
  </si>
  <si>
    <t xml:space="preserve">   6.5 - Sonstiges</t>
  </si>
  <si>
    <t>7 - Mobbing</t>
  </si>
  <si>
    <t xml:space="preserve">   7.1 - einzelne/r Schüler/in</t>
  </si>
  <si>
    <t xml:space="preserve">   7.2 - in der Klasse</t>
  </si>
  <si>
    <t xml:space="preserve">   7.3 - in der Ausbildung</t>
  </si>
  <si>
    <t xml:space="preserve">   7.4 - Cybermobbing</t>
  </si>
  <si>
    <t xml:space="preserve">   7.5 - Sonstiges</t>
  </si>
  <si>
    <t>8 - §8a SGB VIII</t>
  </si>
  <si>
    <t>9 - Sonstiges</t>
  </si>
  <si>
    <t xml:space="preserve">   3.8 - Streitschlichtung</t>
  </si>
  <si>
    <t xml:space="preserve">   2.10 - Freizeitgestaltung</t>
  </si>
  <si>
    <t xml:space="preserve">   2.11 - Sonstiges</t>
  </si>
  <si>
    <t xml:space="preserve">   3.9 - Sonstiges</t>
  </si>
  <si>
    <t>4 - Ausbildung (BS-Teilzeit)</t>
  </si>
  <si>
    <t xml:space="preserve"> 10.3 / 10.6 Einzelberatung/-hilfe junge Menschen mit nichtbinärer Geschlechtsidentität</t>
  </si>
  <si>
    <t>D_Name1</t>
  </si>
  <si>
    <t>D_Name2</t>
  </si>
  <si>
    <t>D_Name3</t>
  </si>
  <si>
    <t>D_Name4</t>
  </si>
  <si>
    <t>D_Name5</t>
  </si>
  <si>
    <t>D_Name6</t>
  </si>
  <si>
    <t>D_Name7</t>
  </si>
  <si>
    <t>D_Name8</t>
  </si>
  <si>
    <t>D_Name9</t>
  </si>
  <si>
    <t>D_Name10</t>
  </si>
  <si>
    <t>D_Name11</t>
  </si>
  <si>
    <t>D_Name12</t>
  </si>
  <si>
    <t>D_Name13</t>
  </si>
  <si>
    <t>D_Name14</t>
  </si>
  <si>
    <t>D_Name15</t>
  </si>
  <si>
    <t>D_Name16</t>
  </si>
  <si>
    <t>D_Name17</t>
  </si>
  <si>
    <t>D_Name18</t>
  </si>
  <si>
    <t>D_Name19</t>
  </si>
  <si>
    <t>D_Name20</t>
  </si>
  <si>
    <t>D_Name21</t>
  </si>
  <si>
    <t>D_Name22</t>
  </si>
  <si>
    <t>D_Name23</t>
  </si>
  <si>
    <t>D_Name24</t>
  </si>
  <si>
    <t>D_Name25</t>
  </si>
  <si>
    <t>D_Name26</t>
  </si>
  <si>
    <t>D_Name27</t>
  </si>
  <si>
    <t>D_Name28</t>
  </si>
  <si>
    <t>D_Name29</t>
  </si>
  <si>
    <t>D_Name30</t>
  </si>
  <si>
    <t>D_Name31</t>
  </si>
  <si>
    <t>D_Name32</t>
  </si>
  <si>
    <t>D_Name33</t>
  </si>
  <si>
    <t>D_Name34</t>
  </si>
  <si>
    <t>D_Name35</t>
  </si>
  <si>
    <t>D_Name36</t>
  </si>
  <si>
    <t>D_Name37</t>
  </si>
  <si>
    <t>D_Name38</t>
  </si>
  <si>
    <t>D_Name39</t>
  </si>
  <si>
    <t>D_Name40</t>
  </si>
  <si>
    <t>D_Name41</t>
  </si>
  <si>
    <t>D_Name42</t>
  </si>
  <si>
    <t>D_Name43</t>
  </si>
  <si>
    <t>D_Name44</t>
  </si>
  <si>
    <t>D_Name45</t>
  </si>
  <si>
    <t>D_Name46</t>
  </si>
  <si>
    <t>D_Name47</t>
  </si>
  <si>
    <t>D_Name48</t>
  </si>
  <si>
    <t>D_Name49</t>
  </si>
  <si>
    <t>D_Name50</t>
  </si>
  <si>
    <t>D_Name51</t>
  </si>
  <si>
    <t>D_Name52</t>
  </si>
  <si>
    <t>D_Name53</t>
  </si>
  <si>
    <t>D_Name54</t>
  </si>
  <si>
    <t>D_Name55</t>
  </si>
  <si>
    <t>D_Name56</t>
  </si>
  <si>
    <t>D_Name57</t>
  </si>
  <si>
    <t>D_Name58</t>
  </si>
  <si>
    <t>D_Name59</t>
  </si>
  <si>
    <t>D_Name60</t>
  </si>
  <si>
    <t>D_Name61</t>
  </si>
  <si>
    <t>D_Name62</t>
  </si>
  <si>
    <t>D_Name63</t>
  </si>
  <si>
    <t>D_Name64</t>
  </si>
  <si>
    <t>D_Name65</t>
  </si>
  <si>
    <t>D_Name66</t>
  </si>
  <si>
    <t>D_Name67</t>
  </si>
  <si>
    <t>D_Name68</t>
  </si>
  <si>
    <t>D_Name69</t>
  </si>
  <si>
    <t>D_Name70</t>
  </si>
  <si>
    <t>D_Name71</t>
  </si>
  <si>
    <t>D_Name72</t>
  </si>
  <si>
    <t>D_Name73</t>
  </si>
  <si>
    <t>D_Name74</t>
  </si>
  <si>
    <t>D_Name75</t>
  </si>
  <si>
    <t>D_Name76</t>
  </si>
  <si>
    <t>D_Name77</t>
  </si>
  <si>
    <t>D_Name78</t>
  </si>
  <si>
    <t>D_Name79</t>
  </si>
  <si>
    <t>D_Name80</t>
  </si>
  <si>
    <t>D_Name81</t>
  </si>
  <si>
    <t>D_Name82</t>
  </si>
  <si>
    <t>D_Name83</t>
  </si>
  <si>
    <t>D_Name84</t>
  </si>
  <si>
    <t>D_Name85</t>
  </si>
  <si>
    <t>D_Name86</t>
  </si>
  <si>
    <t>D_Name87</t>
  </si>
  <si>
    <t>D_Name88</t>
  </si>
  <si>
    <t>D_Name89</t>
  </si>
  <si>
    <t>D_Name90</t>
  </si>
  <si>
    <t>D_Name91</t>
  </si>
  <si>
    <t>D_Name92</t>
  </si>
  <si>
    <t>D_Name93</t>
  </si>
  <si>
    <t>D_Name94</t>
  </si>
  <si>
    <t>D_Name95</t>
  </si>
  <si>
    <t>D_Name96</t>
  </si>
  <si>
    <t>D_Name97</t>
  </si>
  <si>
    <t>D_Name98</t>
  </si>
  <si>
    <t>D_Name99</t>
  </si>
  <si>
    <t>D_Name100</t>
  </si>
  <si>
    <t>D_Name101</t>
  </si>
  <si>
    <t>D_Name102</t>
  </si>
  <si>
    <t>D_Name103</t>
  </si>
  <si>
    <t>D_Name104</t>
  </si>
  <si>
    <t>D_Name105</t>
  </si>
  <si>
    <t>D_Name106</t>
  </si>
  <si>
    <t>D_Name107</t>
  </si>
  <si>
    <t>D_Name108</t>
  </si>
  <si>
    <t>D_Name109</t>
  </si>
  <si>
    <t>D_Name110</t>
  </si>
  <si>
    <t>D_Name111</t>
  </si>
  <si>
    <t>D_Name112</t>
  </si>
  <si>
    <t>D_Name113</t>
  </si>
  <si>
    <t>D_Name114</t>
  </si>
  <si>
    <t>D_Name115</t>
  </si>
  <si>
    <t>D_Name116</t>
  </si>
  <si>
    <t>D_Name117</t>
  </si>
  <si>
    <t>D_Name118</t>
  </si>
  <si>
    <t>D_Name119</t>
  </si>
  <si>
    <t>D_Name120</t>
  </si>
  <si>
    <t>D_Name121</t>
  </si>
  <si>
    <t>D_Name122</t>
  </si>
  <si>
    <t>D_Name123</t>
  </si>
  <si>
    <t>D_Name124</t>
  </si>
  <si>
    <t>D_Name125</t>
  </si>
  <si>
    <t>D_Name126</t>
  </si>
  <si>
    <t>D_Name127</t>
  </si>
  <si>
    <t>D_Name128</t>
  </si>
  <si>
    <t>D_Name129</t>
  </si>
  <si>
    <t>D_Name130</t>
  </si>
  <si>
    <t>D_Name131</t>
  </si>
  <si>
    <t>D_Name132</t>
  </si>
  <si>
    <t>D_Name133</t>
  </si>
  <si>
    <t>D_Name134</t>
  </si>
  <si>
    <t>D_Name135</t>
  </si>
  <si>
    <t>D_Name136</t>
  </si>
  <si>
    <t>D_Name137</t>
  </si>
  <si>
    <t>D_Name138</t>
  </si>
  <si>
    <t>D_Name139</t>
  </si>
  <si>
    <t>D_Name140</t>
  </si>
  <si>
    <t>D_Name141</t>
  </si>
  <si>
    <t>D_Name142</t>
  </si>
  <si>
    <t>D_Name143</t>
  </si>
  <si>
    <t>D_Name144</t>
  </si>
  <si>
    <t>D_Name145</t>
  </si>
  <si>
    <t>D_Name146</t>
  </si>
  <si>
    <t>D_Name147</t>
  </si>
  <si>
    <t>D_Name148</t>
  </si>
  <si>
    <t>D_Name149</t>
  </si>
  <si>
    <t>D_Name150</t>
  </si>
  <si>
    <t>D_Name151</t>
  </si>
  <si>
    <t>D_Name152</t>
  </si>
  <si>
    <t>D_Name153</t>
  </si>
  <si>
    <t>D_Name154</t>
  </si>
  <si>
    <t>D_Name155</t>
  </si>
  <si>
    <t>D_Name156</t>
  </si>
  <si>
    <t>D_Name157</t>
  </si>
  <si>
    <t>D_Name158</t>
  </si>
  <si>
    <t>D_Name159</t>
  </si>
  <si>
    <t>D_Name160</t>
  </si>
  <si>
    <t>D_Name161</t>
  </si>
  <si>
    <t>D_Name162</t>
  </si>
  <si>
    <t>D_Name163</t>
  </si>
  <si>
    <t>D_Name164</t>
  </si>
  <si>
    <t>D_Name165</t>
  </si>
  <si>
    <t>D_Name166</t>
  </si>
  <si>
    <t>D_Name167</t>
  </si>
  <si>
    <t>D_Name168</t>
  </si>
  <si>
    <t>D_Name169</t>
  </si>
  <si>
    <t>D_Name170</t>
  </si>
  <si>
    <t>D_Name171</t>
  </si>
  <si>
    <t>D_Name172</t>
  </si>
  <si>
    <t>D_Name173</t>
  </si>
  <si>
    <t>D_Name174</t>
  </si>
  <si>
    <t>D_Name175</t>
  </si>
  <si>
    <t>D_Name176</t>
  </si>
  <si>
    <t>D_Name177</t>
  </si>
  <si>
    <t>D_Name178</t>
  </si>
  <si>
    <t>D_Name179</t>
  </si>
  <si>
    <t>D_Name180</t>
  </si>
  <si>
    <t>D_Name181</t>
  </si>
  <si>
    <t>D_Name182</t>
  </si>
  <si>
    <t>D_Name183</t>
  </si>
  <si>
    <t>D_Name184</t>
  </si>
  <si>
    <t>D_Name185</t>
  </si>
  <si>
    <t>D_Name186</t>
  </si>
  <si>
    <t>D_Name187</t>
  </si>
  <si>
    <t>D_Name188</t>
  </si>
  <si>
    <t>D_Name189</t>
  </si>
  <si>
    <t>D_Name190</t>
  </si>
  <si>
    <t>D_Name191</t>
  </si>
  <si>
    <t>D_Name192</t>
  </si>
  <si>
    <t>D_Name193</t>
  </si>
  <si>
    <t>D_Name194</t>
  </si>
  <si>
    <t>D_Name195</t>
  </si>
  <si>
    <t>D_Name196</t>
  </si>
  <si>
    <t>D_Name197</t>
  </si>
  <si>
    <t>D_Name198</t>
  </si>
  <si>
    <t>D_Name199</t>
  </si>
  <si>
    <t>D_Name200</t>
  </si>
  <si>
    <t>D_Name201</t>
  </si>
  <si>
    <t>D_Name202</t>
  </si>
  <si>
    <t>D_Name203</t>
  </si>
  <si>
    <t>D_Name204</t>
  </si>
  <si>
    <t>D_Name205</t>
  </si>
  <si>
    <t>D_Name206</t>
  </si>
  <si>
    <t>D_Name207</t>
  </si>
  <si>
    <t>D_Name208</t>
  </si>
  <si>
    <t>D_Name209</t>
  </si>
  <si>
    <t>D_Name210</t>
  </si>
  <si>
    <t>D_Name211</t>
  </si>
  <si>
    <t>D_Name212</t>
  </si>
  <si>
    <t>D_Name213</t>
  </si>
  <si>
    <t>D_Name214</t>
  </si>
  <si>
    <t>D_Name215</t>
  </si>
  <si>
    <t>D_Name216</t>
  </si>
  <si>
    <t>D_Name217</t>
  </si>
  <si>
    <t>D_Name218</t>
  </si>
  <si>
    <t>D_Name219</t>
  </si>
  <si>
    <t>D_Name220</t>
  </si>
  <si>
    <t>D_Name221</t>
  </si>
  <si>
    <t>D_Name222</t>
  </si>
  <si>
    <t>D_Name223</t>
  </si>
  <si>
    <t>D_Name224</t>
  </si>
  <si>
    <t>D_Name225</t>
  </si>
  <si>
    <t>D_Name226</t>
  </si>
  <si>
    <t>D_Name227</t>
  </si>
  <si>
    <t>D_Name228</t>
  </si>
  <si>
    <t>D_Name229</t>
  </si>
  <si>
    <t>D_Name230</t>
  </si>
  <si>
    <t>D_Name231</t>
  </si>
  <si>
    <t>D_Name232</t>
  </si>
  <si>
    <t>D_Name233</t>
  </si>
  <si>
    <t>D_Name234</t>
  </si>
  <si>
    <t>D_Name235</t>
  </si>
  <si>
    <t>D_Name236</t>
  </si>
  <si>
    <t>D_Name237</t>
  </si>
  <si>
    <t>D_Name238</t>
  </si>
  <si>
    <t>D_Name239</t>
  </si>
  <si>
    <t>D_Name240</t>
  </si>
  <si>
    <t>D_Name241</t>
  </si>
  <si>
    <t>D_Name242</t>
  </si>
  <si>
    <t>D_Name243</t>
  </si>
  <si>
    <t>D_Name244</t>
  </si>
  <si>
    <t>D_Name245</t>
  </si>
  <si>
    <t>D_Name246</t>
  </si>
  <si>
    <t>D_Name247</t>
  </si>
  <si>
    <t>D_Name248</t>
  </si>
  <si>
    <t>D_Name249</t>
  </si>
  <si>
    <t>D_Name250</t>
  </si>
  <si>
    <t>D_Name251</t>
  </si>
  <si>
    <t>D_Name252</t>
  </si>
  <si>
    <t>D_Name253</t>
  </si>
  <si>
    <t>D_Name254</t>
  </si>
  <si>
    <t>D_Name255</t>
  </si>
  <si>
    <t>D_Name256</t>
  </si>
  <si>
    <t>D_Name257</t>
  </si>
  <si>
    <t>D_Name258</t>
  </si>
  <si>
    <t>D_Name259</t>
  </si>
  <si>
    <t>D_Name260</t>
  </si>
  <si>
    <t>D_Name261</t>
  </si>
  <si>
    <t>D_Name262</t>
  </si>
  <si>
    <t>D_Name263</t>
  </si>
  <si>
    <t>D_Name264</t>
  </si>
  <si>
    <t>D_Name265</t>
  </si>
  <si>
    <t>D_Name266</t>
  </si>
  <si>
    <t>D_Name267</t>
  </si>
  <si>
    <t>D_Name268</t>
  </si>
  <si>
    <t>D_Name269</t>
  </si>
  <si>
    <t>D_Name270</t>
  </si>
  <si>
    <t>D_Name271</t>
  </si>
  <si>
    <t>D_Name272</t>
  </si>
  <si>
    <t>D_Name273</t>
  </si>
  <si>
    <t>D_Name274</t>
  </si>
  <si>
    <t>D_Name275</t>
  </si>
  <si>
    <t>D_Name276</t>
  </si>
  <si>
    <t>D_Name277</t>
  </si>
  <si>
    <t>D_Name278</t>
  </si>
  <si>
    <t>D_Name279</t>
  </si>
  <si>
    <t>D_Name280</t>
  </si>
  <si>
    <t>D_Name281</t>
  </si>
  <si>
    <t>D_Name282</t>
  </si>
  <si>
    <t>D_Name283</t>
  </si>
  <si>
    <t>D_Name284</t>
  </si>
  <si>
    <t>D_Name285</t>
  </si>
  <si>
    <t>D_Name286</t>
  </si>
  <si>
    <t>D_Name287</t>
  </si>
  <si>
    <t>D_Name288</t>
  </si>
  <si>
    <t>D_Name289</t>
  </si>
  <si>
    <t>D_Name290</t>
  </si>
  <si>
    <t>D_Name291</t>
  </si>
  <si>
    <t>D_Name292</t>
  </si>
  <si>
    <t>D_Name293</t>
  </si>
  <si>
    <t>D_Name294</t>
  </si>
  <si>
    <t>D_Name295</t>
  </si>
  <si>
    <t>D_Name296</t>
  </si>
  <si>
    <t>D_Name297</t>
  </si>
  <si>
    <t>D_Name298</t>
  </si>
  <si>
    <t>D_Name299</t>
  </si>
  <si>
    <t>D_Name300</t>
  </si>
  <si>
    <t>D_Name301</t>
  </si>
  <si>
    <r>
      <t>Beratungstermine</t>
    </r>
    <r>
      <rPr>
        <sz val="11"/>
        <color theme="1"/>
        <rFont val="Calibri"/>
        <family val="2"/>
        <scheme val="minor"/>
      </rPr>
      <t xml:space="preserve"> </t>
    </r>
    <r>
      <rPr>
        <b/>
        <sz val="11"/>
        <color theme="1"/>
        <rFont val="Calibri"/>
        <family val="2"/>
        <scheme val="minor"/>
      </rPr>
      <t xml:space="preserve"> gesamt</t>
    </r>
  </si>
  <si>
    <r>
      <t xml:space="preserve">davon mit </t>
    </r>
    <r>
      <rPr>
        <b/>
        <sz val="11"/>
        <color theme="1"/>
        <rFont val="Calibri"/>
        <family val="2"/>
        <scheme val="minor"/>
      </rPr>
      <t>mehr als 3 Terminen</t>
    </r>
  </si>
  <si>
    <r>
      <t xml:space="preserve">davon: </t>
    </r>
    <r>
      <rPr>
        <b/>
        <sz val="11"/>
        <color theme="1"/>
        <rFont val="Calibri"/>
        <family val="2"/>
        <scheme val="minor"/>
      </rPr>
      <t>bis 3 Termine</t>
    </r>
  </si>
  <si>
    <r>
      <t xml:space="preserve">Bei „Beratungstermine gesamt“ werden </t>
    </r>
    <r>
      <rPr>
        <b/>
        <i/>
        <sz val="11"/>
        <color rgb="FFFF0000"/>
        <rFont val="Calibri"/>
        <family val="2"/>
        <scheme val="minor"/>
      </rPr>
      <t>alle Beratungstermine</t>
    </r>
    <r>
      <rPr>
        <i/>
        <sz val="11"/>
        <color rgb="FFFF0000"/>
        <rFont val="Calibri"/>
        <family val="2"/>
        <scheme val="minor"/>
      </rPr>
      <t xml:space="preserve"> sprich Eintragungen gezählt. 
Die Felder darunter zählen lediglich die </t>
    </r>
    <r>
      <rPr>
        <b/>
        <i/>
        <sz val="11"/>
        <color rgb="FFFF0000"/>
        <rFont val="Calibri"/>
        <family val="2"/>
        <scheme val="minor"/>
      </rPr>
      <t xml:space="preserve">Anzahl der jungen Menschen </t>
    </r>
    <r>
      <rPr>
        <i/>
        <sz val="11"/>
        <color rgb="FFFF0000"/>
        <rFont val="Calibri"/>
        <family val="2"/>
        <scheme val="minor"/>
      </rPr>
      <t xml:space="preserve">bezogen auf unter bzw. über 3 Terminen. Dies bedeutet, wenn ein Schüler / Namenskürzel  in der Wochentabelle mit 4 Beratungsterminen drin ist, kommen die 4 zur Gesamtzahl, wird aber bei „davon Schüler mit mehr als 3 Terminen“ nur einmal gezählt.  </t>
    </r>
  </si>
  <si>
    <t>Anzahl Beratungstermine für trägerinterne Quartalsberichte</t>
  </si>
  <si>
    <t xml:space="preserve">Name: </t>
  </si>
  <si>
    <r>
      <rPr>
        <b/>
        <sz val="11"/>
        <color theme="1"/>
        <rFont val="Calibri"/>
        <family val="2"/>
        <scheme val="minor"/>
      </rPr>
      <t>10.7</t>
    </r>
    <r>
      <rPr>
        <sz val="11"/>
        <color theme="1"/>
        <rFont val="Calibri"/>
        <family val="2"/>
        <scheme val="minor"/>
      </rPr>
      <t xml:space="preserve"> Gefährdungseinschätzungen nach   § 8a Abs. 4 SGB VIII* im Hinblick auf </t>
    </r>
    <r>
      <rPr>
        <b/>
        <sz val="11"/>
        <color theme="1"/>
        <rFont val="Calibri"/>
        <family val="2"/>
        <scheme val="minor"/>
      </rPr>
      <t>weibliche</t>
    </r>
    <r>
      <rPr>
        <sz val="11"/>
        <color theme="1"/>
        <rFont val="Calibri"/>
        <family val="2"/>
        <scheme val="minor"/>
      </rPr>
      <t xml:space="preserve"> Schülerinnen </t>
    </r>
    <r>
      <rPr>
        <sz val="9"/>
        <color rgb="FFFF0000"/>
        <rFont val="Calibri"/>
        <family val="2"/>
        <scheme val="minor"/>
      </rPr>
      <t xml:space="preserve">(Bitte Name aus der Liste auswählen. Wenn noch nicht hinterlegt, in Tabellenblatt </t>
    </r>
    <r>
      <rPr>
        <i/>
        <u/>
        <sz val="9"/>
        <color rgb="FFFF0000"/>
        <rFont val="Calibri"/>
        <family val="2"/>
        <scheme val="minor"/>
      </rPr>
      <t>EFH weibliche Schülerinnen</t>
    </r>
    <r>
      <rPr>
        <i/>
        <sz val="9"/>
        <color rgb="FFFF0000"/>
        <rFont val="Calibri"/>
        <family val="2"/>
        <scheme val="minor"/>
      </rPr>
      <t xml:space="preserve"> </t>
    </r>
    <r>
      <rPr>
        <sz val="9"/>
        <color rgb="FFFF0000"/>
        <rFont val="Calibri"/>
        <family val="2"/>
        <scheme val="minor"/>
      </rPr>
      <t xml:space="preserve">in der Namensliste eintragen; bei meherern Terninen zu einem Fall, </t>
    </r>
    <r>
      <rPr>
        <b/>
        <sz val="9"/>
        <color rgb="FFFF0000"/>
        <rFont val="Calibri"/>
        <family val="2"/>
        <scheme val="minor"/>
      </rPr>
      <t>Name bitte nur einma</t>
    </r>
    <r>
      <rPr>
        <sz val="9"/>
        <color rgb="FFFF0000"/>
        <rFont val="Calibri"/>
        <family val="2"/>
        <scheme val="minor"/>
      </rPr>
      <t>l auswählen)</t>
    </r>
  </si>
  <si>
    <r>
      <rPr>
        <b/>
        <sz val="11"/>
        <color theme="1"/>
        <rFont val="Calibri"/>
        <family val="2"/>
        <scheme val="minor"/>
      </rPr>
      <t>10.8</t>
    </r>
    <r>
      <rPr>
        <sz val="11"/>
        <color theme="1"/>
        <rFont val="Calibri"/>
        <family val="2"/>
        <scheme val="minor"/>
      </rPr>
      <t xml:space="preserve"> Gefährdungseinschätzungen nach   § 8a Abs. 4 SGB VIII* im Hinblick auf </t>
    </r>
    <r>
      <rPr>
        <b/>
        <sz val="11"/>
        <color theme="1"/>
        <rFont val="Calibri"/>
        <family val="2"/>
        <scheme val="minor"/>
      </rPr>
      <t>männliche</t>
    </r>
    <r>
      <rPr>
        <sz val="11"/>
        <color theme="1"/>
        <rFont val="Calibri"/>
        <family val="2"/>
        <scheme val="minor"/>
      </rPr>
      <t xml:space="preserve"> Schüler </t>
    </r>
    <r>
      <rPr>
        <sz val="9"/>
        <color rgb="FFFF0000"/>
        <rFont val="Calibri"/>
        <family val="2"/>
        <scheme val="minor"/>
      </rPr>
      <t>(Bitte Name aus der Liste auswählen. Wenn noch nicht hinterlegt, in Tabellenblatt</t>
    </r>
    <r>
      <rPr>
        <i/>
        <u/>
        <sz val="9"/>
        <color rgb="FFFF0000"/>
        <rFont val="Calibri"/>
        <family val="2"/>
        <scheme val="minor"/>
      </rPr>
      <t xml:space="preserve"> EFH männliche Schüler</t>
    </r>
    <r>
      <rPr>
        <sz val="9"/>
        <color rgb="FFFF0000"/>
        <rFont val="Calibri"/>
        <family val="2"/>
        <scheme val="minor"/>
      </rPr>
      <t xml:space="preserve"> in der Namensliste eintragen; bei meherern Terninen zu einem Fall,</t>
    </r>
    <r>
      <rPr>
        <b/>
        <sz val="9"/>
        <color rgb="FFFF0000"/>
        <rFont val="Calibri"/>
        <family val="2"/>
        <scheme val="minor"/>
      </rPr>
      <t xml:space="preserve"> Name bitte nur einma</t>
    </r>
    <r>
      <rPr>
        <sz val="9"/>
        <color rgb="FFFF0000"/>
        <rFont val="Calibri"/>
        <family val="2"/>
        <scheme val="minor"/>
      </rPr>
      <t>l auswählen)</t>
    </r>
  </si>
  <si>
    <r>
      <rPr>
        <b/>
        <sz val="11"/>
        <color theme="1"/>
        <rFont val="Calibri"/>
        <family val="2"/>
        <scheme val="minor"/>
      </rPr>
      <t>10.9</t>
    </r>
    <r>
      <rPr>
        <sz val="11"/>
        <color theme="1"/>
        <rFont val="Calibri"/>
        <family val="2"/>
        <scheme val="minor"/>
      </rPr>
      <t xml:space="preserve"> Gefährdungseinschätzungen nach   § 8a Abs. 4 SGB VIII* im Hinblick auf </t>
    </r>
    <r>
      <rPr>
        <b/>
        <sz val="11"/>
        <color theme="1"/>
        <rFont val="Calibri"/>
        <family val="2"/>
        <scheme val="minor"/>
      </rPr>
      <t>junge Menschen mit nichtbinärer Geschlechtsidentität</t>
    </r>
    <r>
      <rPr>
        <sz val="11"/>
        <color theme="1"/>
        <rFont val="Calibri"/>
        <family val="2"/>
        <scheme val="minor"/>
      </rPr>
      <t xml:space="preserve"> </t>
    </r>
    <r>
      <rPr>
        <sz val="9"/>
        <color rgb="FFFF0000"/>
        <rFont val="Calibri"/>
        <family val="2"/>
        <scheme val="minor"/>
      </rPr>
      <t>(Bitte Name aus der Liste auswählen. Wenn noch nicht hinterlegt, in Tabellenblatt</t>
    </r>
    <r>
      <rPr>
        <i/>
        <u/>
        <sz val="9"/>
        <color rgb="FFFF0000"/>
        <rFont val="Calibri"/>
        <family val="2"/>
        <scheme val="minor"/>
      </rPr>
      <t xml:space="preserve"> EFH divers</t>
    </r>
    <r>
      <rPr>
        <sz val="9"/>
        <color rgb="FFFF0000"/>
        <rFont val="Calibri"/>
        <family val="2"/>
        <scheme val="minor"/>
      </rPr>
      <t xml:space="preserve"> in der Namensliste eintragen; bei meherern Terninen zu einem Fall,</t>
    </r>
    <r>
      <rPr>
        <b/>
        <sz val="9"/>
        <color rgb="FFFF0000"/>
        <rFont val="Calibri"/>
        <family val="2"/>
        <scheme val="minor"/>
      </rPr>
      <t xml:space="preserve"> Name bitte nur einma</t>
    </r>
    <r>
      <rPr>
        <sz val="9"/>
        <color rgb="FFFF0000"/>
        <rFont val="Calibri"/>
        <family val="2"/>
        <scheme val="minor"/>
      </rPr>
      <t>l auswählen)</t>
    </r>
  </si>
  <si>
    <r>
      <t xml:space="preserve">Gefährdungseinschätzungen nach § 8a Abs. 4 SGB VIII
</t>
    </r>
    <r>
      <rPr>
        <sz val="9"/>
        <color rgb="FFFF0000"/>
        <rFont val="Calibri"/>
        <family val="2"/>
        <scheme val="minor"/>
      </rPr>
      <t xml:space="preserve">Erfasst wird hier die Anzahl junger Menschen, für die die Fachkraft der Schulsozialarbeit eine Gefährdungseinschätzung vorgenommen hat. </t>
    </r>
  </si>
  <si>
    <r>
      <rPr>
        <b/>
        <sz val="11"/>
        <color theme="1"/>
        <rFont val="Calibri"/>
        <family val="2"/>
        <scheme val="minor"/>
      </rPr>
      <t xml:space="preserve">11.3 </t>
    </r>
    <r>
      <rPr>
        <sz val="11"/>
        <color theme="1"/>
        <rFont val="Calibri"/>
        <family val="2"/>
        <scheme val="minor"/>
      </rPr>
      <t xml:space="preserve">Zahl der </t>
    </r>
    <r>
      <rPr>
        <b/>
        <sz val="11"/>
        <color theme="1"/>
        <rFont val="Calibri"/>
        <family val="2"/>
        <scheme val="minor"/>
      </rPr>
      <t>jungen Menschen mit nichtbinärer Geschlechtsidentität,</t>
    </r>
    <r>
      <rPr>
        <sz val="11"/>
        <color theme="1"/>
        <rFont val="Calibri"/>
        <family val="2"/>
        <scheme val="minor"/>
      </rPr>
      <t xml:space="preserve"> bei denen vom Jugendamt </t>
    </r>
    <r>
      <rPr>
        <b/>
        <sz val="11"/>
        <color theme="1"/>
        <rFont val="Calibri"/>
        <family val="2"/>
        <scheme val="minor"/>
      </rPr>
      <t>Hilfeplangespräche</t>
    </r>
    <r>
      <rPr>
        <sz val="11"/>
        <color theme="1"/>
        <rFont val="Calibri"/>
        <family val="2"/>
        <scheme val="minor"/>
      </rPr>
      <t xml:space="preserve"> nach § 36 SGB VIII unter Beteiligung der Fachkraft der Schulsozialarbeit durchgeführt wurden </t>
    </r>
    <r>
      <rPr>
        <sz val="9"/>
        <color rgb="FFFF0000"/>
        <rFont val="Calibri"/>
        <family val="2"/>
        <scheme val="minor"/>
      </rPr>
      <t>(Bitte Name aus der Liste auswählen. Wenn noch nicht hinterlegt, in Tabellenblatt</t>
    </r>
    <r>
      <rPr>
        <i/>
        <u/>
        <sz val="9"/>
        <color rgb="FFFF0000"/>
        <rFont val="Calibri"/>
        <family val="2"/>
        <scheme val="minor"/>
      </rPr>
      <t xml:space="preserve"> EFH divers</t>
    </r>
    <r>
      <rPr>
        <sz val="9"/>
        <color rgb="FFFF0000"/>
        <rFont val="Calibri"/>
        <family val="2"/>
        <scheme val="minor"/>
      </rPr>
      <t xml:space="preserve"> in der Namensliste eintragen; bei meherern Terninen zu einem Fall, </t>
    </r>
    <r>
      <rPr>
        <b/>
        <sz val="9"/>
        <color rgb="FFFF0000"/>
        <rFont val="Calibri"/>
        <family val="2"/>
        <scheme val="minor"/>
      </rPr>
      <t xml:space="preserve">Name bitte nur einmal </t>
    </r>
    <r>
      <rPr>
        <sz val="9"/>
        <color rgb="FFFF0000"/>
        <rFont val="Calibri"/>
        <family val="2"/>
        <scheme val="minor"/>
      </rPr>
      <t>auswählen)</t>
    </r>
  </si>
  <si>
    <r>
      <rPr>
        <b/>
        <sz val="11"/>
        <color theme="1"/>
        <rFont val="Calibri"/>
        <family val="2"/>
        <scheme val="minor"/>
      </rPr>
      <t xml:space="preserve">11.4 </t>
    </r>
    <r>
      <rPr>
        <sz val="11"/>
        <color theme="1"/>
        <rFont val="Calibri"/>
        <family val="2"/>
        <scheme val="minor"/>
      </rPr>
      <t xml:space="preserve">Zahl der </t>
    </r>
    <r>
      <rPr>
        <b/>
        <sz val="11"/>
        <color theme="1"/>
        <rFont val="Calibri"/>
        <family val="2"/>
        <scheme val="minor"/>
      </rPr>
      <t>weiblichen</t>
    </r>
    <r>
      <rPr>
        <sz val="11"/>
        <color theme="1"/>
        <rFont val="Calibri"/>
        <family val="2"/>
        <scheme val="minor"/>
      </rPr>
      <t xml:space="preserve"> Schülerinnen, wegen deren Hilfebedarf die Fachkraft der Schulsozialarbeit </t>
    </r>
    <r>
      <rPr>
        <b/>
        <sz val="11"/>
        <color theme="1"/>
        <rFont val="Calibri"/>
        <family val="2"/>
        <scheme val="minor"/>
      </rPr>
      <t>Kontakt zum Jugendamt</t>
    </r>
    <r>
      <rPr>
        <sz val="11"/>
        <color theme="1"/>
        <rFont val="Calibri"/>
        <family val="2"/>
        <scheme val="minor"/>
      </rPr>
      <t xml:space="preserve"> hatte </t>
    </r>
    <r>
      <rPr>
        <sz val="9"/>
        <color rgb="FFFF0000"/>
        <rFont val="Calibri"/>
        <family val="2"/>
        <scheme val="minor"/>
      </rPr>
      <t xml:space="preserve">(Bitte Name aus der Liste auswählen. Wenn noch nicht hinterlegt, in Tabellenblatt </t>
    </r>
    <r>
      <rPr>
        <i/>
        <u/>
        <sz val="9"/>
        <color rgb="FFFF0000"/>
        <rFont val="Calibri"/>
        <family val="2"/>
        <scheme val="minor"/>
      </rPr>
      <t>EFH weibliche Schülerinnen</t>
    </r>
    <r>
      <rPr>
        <sz val="9"/>
        <color rgb="FFFF0000"/>
        <rFont val="Calibri"/>
        <family val="2"/>
        <scheme val="minor"/>
      </rPr>
      <t xml:space="preserve"> in der Namensliste eintragen; bei meherern Terninen zu einem Fall, </t>
    </r>
    <r>
      <rPr>
        <b/>
        <sz val="9"/>
        <color rgb="FFFF0000"/>
        <rFont val="Calibri"/>
        <family val="2"/>
        <scheme val="minor"/>
      </rPr>
      <t>Name bitte nur einmal</t>
    </r>
    <r>
      <rPr>
        <sz val="9"/>
        <color rgb="FFFF0000"/>
        <rFont val="Calibri"/>
        <family val="2"/>
        <scheme val="minor"/>
      </rPr>
      <t xml:space="preserve"> auswählen)</t>
    </r>
  </si>
  <si>
    <r>
      <rPr>
        <b/>
        <sz val="11"/>
        <color theme="1"/>
        <rFont val="Calibri"/>
        <family val="2"/>
        <scheme val="minor"/>
      </rPr>
      <t xml:space="preserve">11.2 </t>
    </r>
    <r>
      <rPr>
        <sz val="11"/>
        <color theme="1"/>
        <rFont val="Calibri"/>
        <family val="2"/>
        <scheme val="minor"/>
      </rPr>
      <t xml:space="preserve">Zahl der </t>
    </r>
    <r>
      <rPr>
        <b/>
        <sz val="11"/>
        <color theme="1"/>
        <rFont val="Calibri"/>
        <family val="2"/>
        <scheme val="minor"/>
      </rPr>
      <t>männlichen Schüler,</t>
    </r>
    <r>
      <rPr>
        <sz val="11"/>
        <color theme="1"/>
        <rFont val="Calibri"/>
        <family val="2"/>
        <scheme val="minor"/>
      </rPr>
      <t xml:space="preserve"> bei denen vom Jugendamt </t>
    </r>
    <r>
      <rPr>
        <b/>
        <sz val="11"/>
        <color theme="1"/>
        <rFont val="Calibri"/>
        <family val="2"/>
        <scheme val="minor"/>
      </rPr>
      <t>Hilfeplangespräche</t>
    </r>
    <r>
      <rPr>
        <sz val="11"/>
        <color theme="1"/>
        <rFont val="Calibri"/>
        <family val="2"/>
        <scheme val="minor"/>
      </rPr>
      <t xml:space="preserve"> nach § 36 SGB VIII unter Beteiligung der Fachkraft der Schulsozialarbeit durchgeführt wurden </t>
    </r>
    <r>
      <rPr>
        <sz val="9"/>
        <color rgb="FFFF0000"/>
        <rFont val="Calibri"/>
        <family val="2"/>
        <scheme val="minor"/>
      </rPr>
      <t>(Bitte Name aus der Liste auswählen. Wenn noch nicht hinterlegt, in Tabellenblatt</t>
    </r>
    <r>
      <rPr>
        <i/>
        <u/>
        <sz val="9"/>
        <color rgb="FFFF0000"/>
        <rFont val="Calibri"/>
        <family val="2"/>
        <scheme val="minor"/>
      </rPr>
      <t xml:space="preserve"> EFH männliche Schüler</t>
    </r>
    <r>
      <rPr>
        <sz val="9"/>
        <color rgb="FFFF0000"/>
        <rFont val="Calibri"/>
        <family val="2"/>
        <scheme val="minor"/>
      </rPr>
      <t xml:space="preserve"> in der Namensliste eintragen; bei meherern Terninen zu einem Fall, </t>
    </r>
    <r>
      <rPr>
        <b/>
        <sz val="9"/>
        <color rgb="FFFF0000"/>
        <rFont val="Calibri"/>
        <family val="2"/>
        <scheme val="minor"/>
      </rPr>
      <t xml:space="preserve">Name bitte nur einmal </t>
    </r>
    <r>
      <rPr>
        <sz val="9"/>
        <color rgb="FFFF0000"/>
        <rFont val="Calibri"/>
        <family val="2"/>
        <scheme val="minor"/>
      </rPr>
      <t>auswählen)</t>
    </r>
  </si>
  <si>
    <r>
      <rPr>
        <b/>
        <sz val="11"/>
        <color theme="1"/>
        <rFont val="Calibri"/>
        <family val="2"/>
        <scheme val="minor"/>
      </rPr>
      <t xml:space="preserve">11.5 </t>
    </r>
    <r>
      <rPr>
        <sz val="11"/>
        <color theme="1"/>
        <rFont val="Calibri"/>
        <family val="2"/>
        <scheme val="minor"/>
      </rPr>
      <t xml:space="preserve">Zahl der </t>
    </r>
    <r>
      <rPr>
        <b/>
        <sz val="11"/>
        <color theme="1"/>
        <rFont val="Calibri"/>
        <family val="2"/>
        <scheme val="minor"/>
      </rPr>
      <t>männlichen</t>
    </r>
    <r>
      <rPr>
        <sz val="11"/>
        <color theme="1"/>
        <rFont val="Calibri"/>
        <family val="2"/>
        <scheme val="minor"/>
      </rPr>
      <t xml:space="preserve"> Schüler, wegen deren Hilfebedarf die Fachkraft der Schulsozialarbeit </t>
    </r>
    <r>
      <rPr>
        <b/>
        <sz val="11"/>
        <color theme="1"/>
        <rFont val="Calibri"/>
        <family val="2"/>
        <scheme val="minor"/>
      </rPr>
      <t>Kontakt zum Jugendamt</t>
    </r>
    <r>
      <rPr>
        <sz val="11"/>
        <color theme="1"/>
        <rFont val="Calibri"/>
        <family val="2"/>
        <scheme val="minor"/>
      </rPr>
      <t xml:space="preserve"> hatte </t>
    </r>
    <r>
      <rPr>
        <sz val="9"/>
        <color rgb="FFFF0000"/>
        <rFont val="Calibri"/>
        <family val="2"/>
        <scheme val="minor"/>
      </rPr>
      <t>(Bitte Name aus der Liste auswählen. Wenn noch nicht hinterlegt, in Tabellenblatt EFH männliche Schüler in der Namensliste eintragen; bei meherern Terninen zu einem Fall,</t>
    </r>
    <r>
      <rPr>
        <b/>
        <sz val="9"/>
        <color rgb="FFFF0000"/>
        <rFont val="Calibri"/>
        <family val="2"/>
        <scheme val="minor"/>
      </rPr>
      <t xml:space="preserve"> Name bitte nur einmal</t>
    </r>
    <r>
      <rPr>
        <sz val="9"/>
        <color rgb="FFFF0000"/>
        <rFont val="Calibri"/>
        <family val="2"/>
        <scheme val="minor"/>
      </rPr>
      <t xml:space="preserve"> auswählen)</t>
    </r>
  </si>
  <si>
    <r>
      <rPr>
        <b/>
        <sz val="11"/>
        <color theme="1"/>
        <rFont val="Calibri"/>
        <family val="2"/>
        <scheme val="minor"/>
      </rPr>
      <t xml:space="preserve">11.6 </t>
    </r>
    <r>
      <rPr>
        <sz val="11"/>
        <color theme="1"/>
        <rFont val="Calibri"/>
        <family val="2"/>
        <scheme val="minor"/>
      </rPr>
      <t xml:space="preserve">Zahl der jungen Menschen </t>
    </r>
    <r>
      <rPr>
        <b/>
        <sz val="11"/>
        <color theme="1"/>
        <rFont val="Calibri"/>
        <family val="2"/>
        <scheme val="minor"/>
      </rPr>
      <t>mit nichtbinärer Geschlechtsidentität</t>
    </r>
    <r>
      <rPr>
        <sz val="11"/>
        <color theme="1"/>
        <rFont val="Calibri"/>
        <family val="2"/>
        <scheme val="minor"/>
      </rPr>
      <t xml:space="preserve">, wegen deren Hilfebedarf die Fachkraft der Schulsozialarbeit </t>
    </r>
    <r>
      <rPr>
        <b/>
        <sz val="11"/>
        <color theme="1"/>
        <rFont val="Calibri"/>
        <family val="2"/>
        <scheme val="minor"/>
      </rPr>
      <t>Kontakt zum Jugendamt</t>
    </r>
    <r>
      <rPr>
        <sz val="11"/>
        <color theme="1"/>
        <rFont val="Calibri"/>
        <family val="2"/>
        <scheme val="minor"/>
      </rPr>
      <t xml:space="preserve"> hatte </t>
    </r>
    <r>
      <rPr>
        <sz val="9"/>
        <color rgb="FFFF0000"/>
        <rFont val="Calibri"/>
        <family val="2"/>
        <scheme val="minor"/>
      </rPr>
      <t>(Bitte Name aus der Liste auswählen. Wenn noch nicht hinterlegt, in Tabellenblatt EFH männliche Schüler in der Namensliste eintragen; bei meherern Terninen zu einem Fall,</t>
    </r>
    <r>
      <rPr>
        <b/>
        <sz val="9"/>
        <color rgb="FFFF0000"/>
        <rFont val="Calibri"/>
        <family val="2"/>
        <scheme val="minor"/>
      </rPr>
      <t xml:space="preserve"> Name bitte nur einmal</t>
    </r>
    <r>
      <rPr>
        <sz val="9"/>
        <color rgb="FFFF0000"/>
        <rFont val="Calibri"/>
        <family val="2"/>
        <scheme val="minor"/>
      </rPr>
      <t xml:space="preserve"> auswählen)</t>
    </r>
  </si>
  <si>
    <r>
      <rPr>
        <b/>
        <sz val="11"/>
        <color theme="1"/>
        <rFont val="Calibri"/>
        <family val="2"/>
        <scheme val="minor"/>
      </rPr>
      <t xml:space="preserve">11.7 </t>
    </r>
    <r>
      <rPr>
        <sz val="11"/>
        <color theme="1"/>
        <rFont val="Calibri"/>
        <family val="2"/>
        <scheme val="minor"/>
      </rPr>
      <t xml:space="preserve">Zahl der </t>
    </r>
    <r>
      <rPr>
        <b/>
        <sz val="11"/>
        <color theme="1"/>
        <rFont val="Calibri"/>
        <family val="2"/>
        <scheme val="minor"/>
      </rPr>
      <t>weiblichen</t>
    </r>
    <r>
      <rPr>
        <sz val="11"/>
        <color theme="1"/>
        <rFont val="Calibri"/>
        <family val="2"/>
        <scheme val="minor"/>
      </rPr>
      <t xml:space="preserve"> Schülerinnen, wegen deren Hilfebedarf die Fachkraft der Schulsozialarbeit Kontakt mit anderen Fachdiensten hatte  </t>
    </r>
    <r>
      <rPr>
        <sz val="9"/>
        <color rgb="FFFF0000"/>
        <rFont val="Calibri"/>
        <family val="2"/>
        <scheme val="minor"/>
      </rPr>
      <t>(Bitte Name aus der Liste auswählen. Wenn noch nicht hinterlegt, in Tabellenblatt</t>
    </r>
    <r>
      <rPr>
        <i/>
        <u/>
        <sz val="9"/>
        <color rgb="FFFF0000"/>
        <rFont val="Calibri"/>
        <family val="2"/>
        <scheme val="minor"/>
      </rPr>
      <t xml:space="preserve"> EFH weibliche Schülerinnen</t>
    </r>
    <r>
      <rPr>
        <sz val="9"/>
        <color rgb="FFFF0000"/>
        <rFont val="Calibri"/>
        <family val="2"/>
        <scheme val="minor"/>
      </rPr>
      <t xml:space="preserve"> in der Namensliste eintragen; bei meherern Terninen zu einem Fall, </t>
    </r>
    <r>
      <rPr>
        <b/>
        <sz val="9"/>
        <color rgb="FFFF0000"/>
        <rFont val="Calibri"/>
        <family val="2"/>
        <scheme val="minor"/>
      </rPr>
      <t>Name bitte nur einmal</t>
    </r>
    <r>
      <rPr>
        <sz val="9"/>
        <color rgb="FFFF0000"/>
        <rFont val="Calibri"/>
        <family val="2"/>
        <scheme val="minor"/>
      </rPr>
      <t xml:space="preserve"> auswählen)</t>
    </r>
  </si>
  <si>
    <r>
      <rPr>
        <b/>
        <sz val="11"/>
        <color theme="1"/>
        <rFont val="Calibri"/>
        <family val="2"/>
        <scheme val="minor"/>
      </rPr>
      <t xml:space="preserve">11.8 </t>
    </r>
    <r>
      <rPr>
        <sz val="11"/>
        <color theme="1"/>
        <rFont val="Calibri"/>
        <family val="2"/>
        <scheme val="minor"/>
      </rPr>
      <t xml:space="preserve">Zahl der </t>
    </r>
    <r>
      <rPr>
        <b/>
        <sz val="11"/>
        <color theme="1"/>
        <rFont val="Calibri"/>
        <family val="2"/>
        <scheme val="minor"/>
      </rPr>
      <t>männlichen</t>
    </r>
    <r>
      <rPr>
        <sz val="11"/>
        <color theme="1"/>
        <rFont val="Calibri"/>
        <family val="2"/>
        <scheme val="minor"/>
      </rPr>
      <t xml:space="preserve"> Schüler, wegen deren Hilfebedarf die Fachkraft der Schulsozialarbeit Kontakt mit anderen Fachdiensten hatte </t>
    </r>
    <r>
      <rPr>
        <sz val="9"/>
        <color rgb="FFFF0000"/>
        <rFont val="Calibri"/>
        <family val="2"/>
        <scheme val="minor"/>
      </rPr>
      <t xml:space="preserve">(Bitte Name aus der Liste auswählen. Wenn noch nicht hinterlegt, in Tabellenblatt </t>
    </r>
    <r>
      <rPr>
        <i/>
        <u/>
        <sz val="9"/>
        <color rgb="FFFF0000"/>
        <rFont val="Calibri"/>
        <family val="2"/>
        <scheme val="minor"/>
      </rPr>
      <t>EFH männliche Schüler</t>
    </r>
    <r>
      <rPr>
        <sz val="9"/>
        <color rgb="FFFF0000"/>
        <rFont val="Calibri"/>
        <family val="2"/>
        <scheme val="minor"/>
      </rPr>
      <t xml:space="preserve"> in der Namensliste eintragen; bei meherern Terninen zu einem Fall, </t>
    </r>
    <r>
      <rPr>
        <b/>
        <sz val="9"/>
        <color rgb="FFFF0000"/>
        <rFont val="Calibri"/>
        <family val="2"/>
        <scheme val="minor"/>
      </rPr>
      <t xml:space="preserve">Name bitte nur einmal </t>
    </r>
    <r>
      <rPr>
        <sz val="9"/>
        <color rgb="FFFF0000"/>
        <rFont val="Calibri"/>
        <family val="2"/>
        <scheme val="minor"/>
      </rPr>
      <t>auswählen)</t>
    </r>
  </si>
  <si>
    <r>
      <rPr>
        <b/>
        <sz val="11"/>
        <color theme="1"/>
        <rFont val="Calibri"/>
        <family val="2"/>
        <scheme val="minor"/>
      </rPr>
      <t xml:space="preserve">11.9 </t>
    </r>
    <r>
      <rPr>
        <sz val="11"/>
        <color theme="1"/>
        <rFont val="Calibri"/>
        <family val="2"/>
        <scheme val="minor"/>
      </rPr>
      <t xml:space="preserve">Zahl der jungen Menschen </t>
    </r>
    <r>
      <rPr>
        <b/>
        <sz val="11"/>
        <color theme="1"/>
        <rFont val="Calibri"/>
        <family val="2"/>
        <scheme val="minor"/>
      </rPr>
      <t>mit nichtbinärer Geschlechtsidentität,</t>
    </r>
    <r>
      <rPr>
        <sz val="11"/>
        <color theme="1"/>
        <rFont val="Calibri"/>
        <family val="2"/>
        <scheme val="minor"/>
      </rPr>
      <t xml:space="preserve"> wegen deren Hilfebedarf die Fachkraft der Schulsozialarbeit Kontakt mit anderen Fachdiensten hatte </t>
    </r>
    <r>
      <rPr>
        <sz val="9"/>
        <color rgb="FFFF0000"/>
        <rFont val="Calibri"/>
        <family val="2"/>
        <scheme val="minor"/>
      </rPr>
      <t xml:space="preserve">(Bitte Name aus der Liste auswählen. Wenn noch nicht hinterlegt, in Tabellenblatt </t>
    </r>
    <r>
      <rPr>
        <i/>
        <u/>
        <sz val="9"/>
        <color rgb="FFFF0000"/>
        <rFont val="Calibri"/>
        <family val="2"/>
        <scheme val="minor"/>
      </rPr>
      <t>EFH divers</t>
    </r>
    <r>
      <rPr>
        <sz val="9"/>
        <color rgb="FFFF0000"/>
        <rFont val="Calibri"/>
        <family val="2"/>
        <scheme val="minor"/>
      </rPr>
      <t xml:space="preserve"> in der Namensliste eintragen; bei meherern Terninen zu einem Fall, </t>
    </r>
    <r>
      <rPr>
        <b/>
        <sz val="9"/>
        <color rgb="FFFF0000"/>
        <rFont val="Calibri"/>
        <family val="2"/>
        <scheme val="minor"/>
      </rPr>
      <t xml:space="preserve">Name bitte nur einmal </t>
    </r>
    <r>
      <rPr>
        <sz val="9"/>
        <color rgb="FFFF0000"/>
        <rFont val="Calibri"/>
        <family val="2"/>
        <scheme val="minor"/>
      </rPr>
      <t>auswählen)</t>
    </r>
  </si>
  <si>
    <r>
      <rPr>
        <b/>
        <sz val="11"/>
        <color theme="1"/>
        <rFont val="Calibri"/>
        <family val="2"/>
        <scheme val="minor"/>
      </rPr>
      <t xml:space="preserve">12.3 </t>
    </r>
    <r>
      <rPr>
        <sz val="11"/>
        <color theme="1"/>
        <rFont val="Calibri"/>
        <family val="2"/>
        <scheme val="minor"/>
      </rPr>
      <t xml:space="preserve">Zahl der </t>
    </r>
    <r>
      <rPr>
        <b/>
        <sz val="11"/>
        <color theme="1"/>
        <rFont val="Calibri"/>
        <family val="2"/>
        <scheme val="minor"/>
      </rPr>
      <t>jungen Menschen mit nichtbinärer Geschlechtsidentität</t>
    </r>
    <r>
      <rPr>
        <sz val="11"/>
        <color theme="1"/>
        <rFont val="Calibri"/>
        <family val="2"/>
        <scheme val="minor"/>
      </rPr>
      <t xml:space="preserve">, bezüglich derer die Fachkraft der Schulsozialarbeit Kontakte mit Lehrern/innen hatte, um gemeinsam nach Lösungen für individuelle Probleme zu suchen
</t>
    </r>
    <r>
      <rPr>
        <sz val="9"/>
        <color rgb="FFFF0000"/>
        <rFont val="Calibri"/>
        <family val="2"/>
        <scheme val="minor"/>
      </rPr>
      <t xml:space="preserve">(Bitte Name aus der Liste auswählen. Wenn noch nicht hinterlegt, in Tabellenblatt </t>
    </r>
    <r>
      <rPr>
        <i/>
        <u/>
        <sz val="9"/>
        <color rgb="FFFF0000"/>
        <rFont val="Calibri"/>
        <family val="2"/>
        <scheme val="minor"/>
      </rPr>
      <t>EFH divers</t>
    </r>
    <r>
      <rPr>
        <sz val="9"/>
        <color rgb="FFFF0000"/>
        <rFont val="Calibri"/>
        <family val="2"/>
        <scheme val="minor"/>
      </rPr>
      <t xml:space="preserve"> in der Namensliste eintragen. </t>
    </r>
    <r>
      <rPr>
        <b/>
        <sz val="9"/>
        <color rgb="FFFF0000"/>
        <rFont val="Calibri"/>
        <family val="2"/>
        <scheme val="minor"/>
      </rPr>
      <t>Gleiche SuS nur einmal zählen)</t>
    </r>
  </si>
  <si>
    <r>
      <rPr>
        <b/>
        <sz val="11"/>
        <color theme="1"/>
        <rFont val="Calibri"/>
        <family val="2"/>
        <scheme val="minor"/>
      </rPr>
      <t xml:space="preserve">12.4 </t>
    </r>
    <r>
      <rPr>
        <sz val="11"/>
        <color theme="1"/>
        <rFont val="Calibri"/>
        <family val="2"/>
        <scheme val="minor"/>
      </rPr>
      <t xml:space="preserve">Zahl der </t>
    </r>
    <r>
      <rPr>
        <b/>
        <sz val="11"/>
        <color theme="1"/>
        <rFont val="Calibri"/>
        <family val="2"/>
        <scheme val="minor"/>
      </rPr>
      <t>weiblichen</t>
    </r>
    <r>
      <rPr>
        <sz val="11"/>
        <color theme="1"/>
        <rFont val="Calibri"/>
        <family val="2"/>
        <scheme val="minor"/>
      </rPr>
      <t xml:space="preserve"> Schülerinnen, bei denen der Bedarf für eine sonderpädagogische Förderung bzw. Schulbegleitung unter Hinzuziehung der Fachkraft der Schulsozialarbeit geprüft wurde </t>
    </r>
    <r>
      <rPr>
        <sz val="9"/>
        <color rgb="FFFF0000"/>
        <rFont val="Calibri"/>
        <family val="2"/>
        <scheme val="minor"/>
      </rPr>
      <t xml:space="preserve">(Bitte Name aus der Liste auswählen. Wenn noch nicht hinterlegt, in Tabellenblatt </t>
    </r>
    <r>
      <rPr>
        <i/>
        <u/>
        <sz val="9"/>
        <color rgb="FFFF0000"/>
        <rFont val="Calibri"/>
        <family val="2"/>
        <scheme val="minor"/>
      </rPr>
      <t>EFH weibliche Schülerinnen</t>
    </r>
    <r>
      <rPr>
        <sz val="9"/>
        <color rgb="FFFF0000"/>
        <rFont val="Calibri"/>
        <family val="2"/>
        <scheme val="minor"/>
      </rPr>
      <t xml:space="preserve"> in der Namensliste eintragen. </t>
    </r>
    <r>
      <rPr>
        <b/>
        <sz val="9"/>
        <color rgb="FFFF0000"/>
        <rFont val="Calibri"/>
        <family val="2"/>
        <scheme val="minor"/>
      </rPr>
      <t>Gleiche SuS nur einmal zählen</t>
    </r>
    <r>
      <rPr>
        <sz val="9"/>
        <color rgb="FFFF0000"/>
        <rFont val="Calibri"/>
        <family val="2"/>
        <scheme val="minor"/>
      </rPr>
      <t>)</t>
    </r>
  </si>
  <si>
    <r>
      <rPr>
        <b/>
        <sz val="11"/>
        <color theme="1"/>
        <rFont val="Calibri"/>
        <family val="2"/>
        <scheme val="minor"/>
      </rPr>
      <t xml:space="preserve">12.5 </t>
    </r>
    <r>
      <rPr>
        <sz val="11"/>
        <color theme="1"/>
        <rFont val="Calibri"/>
        <family val="2"/>
        <scheme val="minor"/>
      </rPr>
      <t xml:space="preserve">Zahl der </t>
    </r>
    <r>
      <rPr>
        <b/>
        <sz val="11"/>
        <color theme="1"/>
        <rFont val="Calibri"/>
        <family val="2"/>
        <scheme val="minor"/>
      </rPr>
      <t>männlichen</t>
    </r>
    <r>
      <rPr>
        <sz val="11"/>
        <color theme="1"/>
        <rFont val="Calibri"/>
        <family val="2"/>
        <scheme val="minor"/>
      </rPr>
      <t xml:space="preserve"> Schüler, bei denen der Bedarf für eine sonderpädagogische Förderung bzw. Schulbegleitung unter Hinzuziehung der Fachkraft der Schulsozialarbeit geprüft wurde </t>
    </r>
    <r>
      <rPr>
        <sz val="9"/>
        <color rgb="FFFF0000"/>
        <rFont val="Calibri"/>
        <family val="2"/>
        <scheme val="minor"/>
      </rPr>
      <t>(Bitte Name aus der Liste auswählen. Wenn noch nicht hinterlegt, in Tabellenblatt</t>
    </r>
    <r>
      <rPr>
        <i/>
        <u/>
        <sz val="9"/>
        <color rgb="FFFF0000"/>
        <rFont val="Calibri"/>
        <family val="2"/>
        <scheme val="minor"/>
      </rPr>
      <t xml:space="preserve"> EFH männliche Schüler</t>
    </r>
    <r>
      <rPr>
        <sz val="9"/>
        <color rgb="FFFF0000"/>
        <rFont val="Calibri"/>
        <family val="2"/>
        <scheme val="minor"/>
      </rPr>
      <t xml:space="preserve"> in der Namensliste eintragen.</t>
    </r>
    <r>
      <rPr>
        <b/>
        <sz val="9"/>
        <color rgb="FFFF0000"/>
        <rFont val="Calibri"/>
        <family val="2"/>
        <scheme val="minor"/>
      </rPr>
      <t xml:space="preserve"> Gleiche SuS nur einmal zählen</t>
    </r>
    <r>
      <rPr>
        <sz val="9"/>
        <color rgb="FFFF0000"/>
        <rFont val="Calibri"/>
        <family val="2"/>
        <scheme val="minor"/>
      </rPr>
      <t>)</t>
    </r>
  </si>
  <si>
    <r>
      <rPr>
        <b/>
        <sz val="11"/>
        <color theme="1"/>
        <rFont val="Calibri"/>
        <family val="2"/>
        <scheme val="minor"/>
      </rPr>
      <t xml:space="preserve">12.6 </t>
    </r>
    <r>
      <rPr>
        <sz val="11"/>
        <color theme="1"/>
        <rFont val="Calibri"/>
        <family val="2"/>
        <scheme val="minor"/>
      </rPr>
      <t>Zahl der jungen Menschen</t>
    </r>
    <r>
      <rPr>
        <b/>
        <sz val="11"/>
        <color theme="1"/>
        <rFont val="Calibri"/>
        <family val="2"/>
        <scheme val="minor"/>
      </rPr>
      <t xml:space="preserve"> mit nichtbinärer Geschlechtsidentitä</t>
    </r>
    <r>
      <rPr>
        <sz val="11"/>
        <color theme="1"/>
        <rFont val="Calibri"/>
        <family val="2"/>
        <scheme val="minor"/>
      </rPr>
      <t xml:space="preserve">t, bei denen der Bedarf für eine sonderpädagogische Förderung bzw. Schulbegleitung unter Hinzuziehung der Fachkraft der Schulsozialarbeit geprüft wurde </t>
    </r>
    <r>
      <rPr>
        <sz val="9"/>
        <color rgb="FFFF0000"/>
        <rFont val="Calibri"/>
        <family val="2"/>
        <scheme val="minor"/>
      </rPr>
      <t>(Bitte Name aus der Liste auswählen. Wenn noch nicht hinterlegt, in Tabellenblatt</t>
    </r>
    <r>
      <rPr>
        <i/>
        <u/>
        <sz val="9"/>
        <color rgb="FFFF0000"/>
        <rFont val="Calibri"/>
        <family val="2"/>
        <scheme val="minor"/>
      </rPr>
      <t xml:space="preserve"> EFH divers</t>
    </r>
    <r>
      <rPr>
        <sz val="9"/>
        <color rgb="FFFF0000"/>
        <rFont val="Calibri"/>
        <family val="2"/>
        <scheme val="minor"/>
      </rPr>
      <t xml:space="preserve"> in der Namensliste eintragen.</t>
    </r>
    <r>
      <rPr>
        <b/>
        <sz val="9"/>
        <color rgb="FFFF0000"/>
        <rFont val="Calibri"/>
        <family val="2"/>
        <scheme val="minor"/>
      </rPr>
      <t xml:space="preserve"> Gleiche SuS nur einmal zählen</t>
    </r>
    <r>
      <rPr>
        <sz val="9"/>
        <color rgb="FFFF0000"/>
        <rFont val="Calibri"/>
        <family val="2"/>
        <scheme val="minor"/>
      </rPr>
      <t>)</t>
    </r>
  </si>
  <si>
    <r>
      <rPr>
        <b/>
        <sz val="11"/>
        <color theme="1"/>
        <rFont val="Calibri"/>
        <family val="2"/>
        <scheme val="minor"/>
      </rPr>
      <t xml:space="preserve">12.7 </t>
    </r>
    <r>
      <rPr>
        <sz val="11"/>
        <color theme="1"/>
        <rFont val="Calibri"/>
        <family val="2"/>
        <scheme val="minor"/>
      </rPr>
      <t xml:space="preserve">Zahl der </t>
    </r>
    <r>
      <rPr>
        <b/>
        <sz val="11"/>
        <color theme="1"/>
        <rFont val="Calibri"/>
        <family val="2"/>
        <scheme val="minor"/>
      </rPr>
      <t>Klassen,</t>
    </r>
    <r>
      <rPr>
        <sz val="11"/>
        <color theme="1"/>
        <rFont val="Calibri"/>
        <family val="2"/>
        <scheme val="minor"/>
      </rPr>
      <t xml:space="preserve"> bezüglich derer die Fachkraft der Schulsozialarbeit Kontakte mit Lehrern/innen hatte, um gemeinsam nach Lösungen für klassenbezogene Probleme zu suchen
</t>
    </r>
    <r>
      <rPr>
        <sz val="10"/>
        <color rgb="FFFF0000"/>
        <rFont val="Calibri"/>
        <family val="2"/>
        <scheme val="minor"/>
      </rPr>
      <t>Bitte Namen der verschiedenen Klassen einmalig ohne Beachtung der Wochen untereinander eintragen</t>
    </r>
  </si>
  <si>
    <r>
      <rPr>
        <b/>
        <sz val="11"/>
        <color theme="1"/>
        <rFont val="Calibri"/>
        <family val="2"/>
        <scheme val="minor"/>
      </rPr>
      <t>12.8</t>
    </r>
    <r>
      <rPr>
        <sz val="11"/>
        <color theme="1"/>
        <rFont val="Calibri"/>
        <family val="2"/>
        <scheme val="minor"/>
      </rPr>
      <t xml:space="preserve"> Zahl der </t>
    </r>
    <r>
      <rPr>
        <b/>
        <sz val="11"/>
        <color theme="1"/>
        <rFont val="Calibri"/>
        <family val="2"/>
        <scheme val="minor"/>
      </rPr>
      <t>Lehrkräfte</t>
    </r>
    <r>
      <rPr>
        <sz val="11"/>
        <color theme="1"/>
        <rFont val="Calibri"/>
        <family val="2"/>
        <scheme val="minor"/>
      </rPr>
      <t xml:space="preserve">, die im Sinne eines Coaching </t>
    </r>
    <r>
      <rPr>
        <b/>
        <sz val="11"/>
        <color theme="1"/>
        <rFont val="Calibri"/>
        <family val="2"/>
        <scheme val="minor"/>
      </rPr>
      <t>unabhängig</t>
    </r>
    <r>
      <rPr>
        <sz val="11"/>
        <color theme="1"/>
        <rFont val="Calibri"/>
        <family val="2"/>
        <scheme val="minor"/>
      </rPr>
      <t xml:space="preserve"> von einem konkretenThemenbezug zu einzelnen SuS / Klassen wie in 12.2-12.5 individuell von der Fachkraft der Schulsozialarbeit beraten wurde</t>
    </r>
  </si>
  <si>
    <r>
      <rPr>
        <b/>
        <sz val="11"/>
        <color theme="1"/>
        <rFont val="Calibri"/>
        <family val="2"/>
        <scheme val="minor"/>
      </rPr>
      <t xml:space="preserve">13.1 </t>
    </r>
    <r>
      <rPr>
        <sz val="11"/>
        <color theme="1"/>
        <rFont val="Calibri"/>
        <family val="2"/>
        <scheme val="minor"/>
      </rPr>
      <t xml:space="preserve">Zahl der </t>
    </r>
    <r>
      <rPr>
        <b/>
        <sz val="11"/>
        <color theme="1"/>
        <rFont val="Calibri"/>
        <family val="2"/>
        <scheme val="minor"/>
      </rPr>
      <t>weiblichen Erziehungsberechtigten</t>
    </r>
    <r>
      <rPr>
        <sz val="11"/>
        <color theme="1"/>
        <rFont val="Calibri"/>
        <family val="2"/>
        <scheme val="minor"/>
      </rPr>
      <t>, die von der Fachkraft der Schulsozialarbeit im Hinblick auf die</t>
    </r>
    <r>
      <rPr>
        <b/>
        <sz val="11"/>
        <color theme="1"/>
        <rFont val="Calibri"/>
        <family val="2"/>
        <scheme val="minor"/>
      </rPr>
      <t xml:space="preserve"> Erziehung ihrer Kinder</t>
    </r>
    <r>
      <rPr>
        <sz val="11"/>
        <color theme="1"/>
        <rFont val="Calibri"/>
        <family val="2"/>
        <scheme val="minor"/>
      </rPr>
      <t xml:space="preserve"> individuell beraten wurden </t>
    </r>
    <r>
      <rPr>
        <sz val="10"/>
        <color rgb="FFFF0000"/>
        <rFont val="Calibri"/>
        <family val="2"/>
        <scheme val="minor"/>
      </rPr>
      <t>(Bitte Name des zugehörigen Kindes aus der Liste auswählen. Wenn noch nicht hinterlegt, in Tabellenblatt EFH weibliche / männliche / divers SuS in der Namensliste eintragen; bei zweidrei Beratung zum selben Thema in kurzer Folge, Name nur einmal auswählen)</t>
    </r>
  </si>
  <si>
    <r>
      <rPr>
        <b/>
        <sz val="11"/>
        <color theme="1"/>
        <rFont val="Calibri"/>
        <family val="2"/>
        <scheme val="minor"/>
      </rPr>
      <t xml:space="preserve">13.2 </t>
    </r>
    <r>
      <rPr>
        <sz val="11"/>
        <color theme="1"/>
        <rFont val="Calibri"/>
        <family val="2"/>
        <scheme val="minor"/>
      </rPr>
      <t xml:space="preserve">Zahl der </t>
    </r>
    <r>
      <rPr>
        <b/>
        <sz val="11"/>
        <color theme="1"/>
        <rFont val="Calibri"/>
        <family val="2"/>
        <scheme val="minor"/>
      </rPr>
      <t>männlichen Erziehungsberechtigten</t>
    </r>
    <r>
      <rPr>
        <sz val="11"/>
        <color theme="1"/>
        <rFont val="Calibri"/>
        <family val="2"/>
        <scheme val="minor"/>
      </rPr>
      <t xml:space="preserve">, die von der Fachkraft der Schulsozialarbeit im Hinblick auf die </t>
    </r>
    <r>
      <rPr>
        <b/>
        <sz val="11"/>
        <color theme="1"/>
        <rFont val="Calibri"/>
        <family val="2"/>
        <scheme val="minor"/>
      </rPr>
      <t xml:space="preserve">Erziehung ihrer Kinder </t>
    </r>
    <r>
      <rPr>
        <sz val="11"/>
        <color theme="1"/>
        <rFont val="Calibri"/>
        <family val="2"/>
        <scheme val="minor"/>
      </rPr>
      <t xml:space="preserve">individuell beraten wurden </t>
    </r>
    <r>
      <rPr>
        <sz val="10"/>
        <color rgb="FFFF0000"/>
        <rFont val="Calibri"/>
        <family val="2"/>
        <scheme val="minor"/>
      </rPr>
      <t>(Bitte Name des zugehörigen Kindes aus der Liste auswählen. Wenn noch nicht hinterlegt, in Tabellenblatt EFH weibliche / männliche / divers SuS in der Namensliste eintragen; bei zweidrei Beratung zum selben Thema in kurzer Folge, Name nur einmal auswählen)</t>
    </r>
  </si>
  <si>
    <r>
      <rPr>
        <b/>
        <sz val="11"/>
        <color theme="1"/>
        <rFont val="Calibri"/>
        <family val="2"/>
        <scheme val="minor"/>
      </rPr>
      <t xml:space="preserve">13.3 </t>
    </r>
    <r>
      <rPr>
        <sz val="11"/>
        <color theme="1"/>
        <rFont val="Calibri"/>
        <family val="2"/>
        <scheme val="minor"/>
      </rPr>
      <t xml:space="preserve">Zahl der </t>
    </r>
    <r>
      <rPr>
        <b/>
        <sz val="11"/>
        <color theme="1"/>
        <rFont val="Calibri"/>
        <family val="2"/>
        <scheme val="minor"/>
      </rPr>
      <t>Erziehungsberechtigten mit nichtbinärer Geschlechtsidentität</t>
    </r>
    <r>
      <rPr>
        <sz val="11"/>
        <color theme="1"/>
        <rFont val="Calibri"/>
        <family val="2"/>
        <scheme val="minor"/>
      </rPr>
      <t xml:space="preserve">, die von der Fachkraft der Schulsozialarbeit im Hinblick auf die </t>
    </r>
    <r>
      <rPr>
        <b/>
        <sz val="11"/>
        <color theme="1"/>
        <rFont val="Calibri"/>
        <family val="2"/>
        <scheme val="minor"/>
      </rPr>
      <t xml:space="preserve">Erziehung ihrer Kinder </t>
    </r>
    <r>
      <rPr>
        <sz val="11"/>
        <color theme="1"/>
        <rFont val="Calibri"/>
        <family val="2"/>
        <scheme val="minor"/>
      </rPr>
      <t xml:space="preserve">individuell beraten wurden </t>
    </r>
    <r>
      <rPr>
        <sz val="10"/>
        <color rgb="FFFF0000"/>
        <rFont val="Calibri"/>
        <family val="2"/>
        <scheme val="minor"/>
      </rPr>
      <t>(Bitte Name des zugehörigen Kindes aus der Liste auswählen. Wenn noch nicht hinterlegt, in Tabellenblatt EFH weibliche / männliche / divers SuS in der Namensliste eintragen; bei zweidrei Beratung zum selben Thema in kurzer Folge, Name nur einmal auswählen)</t>
    </r>
  </si>
  <si>
    <r>
      <rPr>
        <b/>
        <sz val="11"/>
        <color theme="1"/>
        <rFont val="Calibri"/>
        <family val="2"/>
        <scheme val="minor"/>
      </rPr>
      <t xml:space="preserve">13.4 </t>
    </r>
    <r>
      <rPr>
        <sz val="11"/>
        <color theme="1"/>
        <rFont val="Calibri"/>
        <family val="2"/>
        <scheme val="minor"/>
      </rPr>
      <t xml:space="preserve">Zahl der </t>
    </r>
    <r>
      <rPr>
        <b/>
        <sz val="11"/>
        <color theme="1"/>
        <rFont val="Calibri"/>
        <family val="2"/>
        <scheme val="minor"/>
      </rPr>
      <t>weiblichen Erziehungsberechtigten</t>
    </r>
    <r>
      <rPr>
        <sz val="11"/>
        <color theme="1"/>
        <rFont val="Calibri"/>
        <family val="2"/>
        <scheme val="minor"/>
      </rPr>
      <t xml:space="preserve">, die von der Fachkraft der Schulsozialarbeit mit Angeboten der Elternbildung zu allgemeinen Fragen der </t>
    </r>
    <r>
      <rPr>
        <b/>
        <sz val="11"/>
        <color theme="1"/>
        <rFont val="Calibri"/>
        <family val="2"/>
        <scheme val="minor"/>
      </rPr>
      <t>Erziehung und Bildung</t>
    </r>
    <r>
      <rPr>
        <sz val="11"/>
        <color theme="1"/>
        <rFont val="Calibri"/>
        <family val="2"/>
        <scheme val="minor"/>
      </rPr>
      <t xml:space="preserve"> junger Menschen erreicht wurden (vgl. </t>
    </r>
    <r>
      <rPr>
        <b/>
        <sz val="11"/>
        <color theme="1"/>
        <rFont val="Calibri"/>
        <family val="2"/>
        <scheme val="minor"/>
      </rPr>
      <t>§ 16 SGB VIII</t>
    </r>
    <r>
      <rPr>
        <sz val="11"/>
        <color theme="1"/>
        <rFont val="Calibri"/>
        <family val="2"/>
        <scheme val="minor"/>
      </rPr>
      <t>)</t>
    </r>
  </si>
  <si>
    <r>
      <rPr>
        <b/>
        <sz val="11"/>
        <color theme="1"/>
        <rFont val="Calibri"/>
        <family val="2"/>
        <scheme val="minor"/>
      </rPr>
      <t xml:space="preserve">13.5 </t>
    </r>
    <r>
      <rPr>
        <sz val="11"/>
        <color theme="1"/>
        <rFont val="Calibri"/>
        <family val="2"/>
        <scheme val="minor"/>
      </rPr>
      <t xml:space="preserve">Zahl der </t>
    </r>
    <r>
      <rPr>
        <b/>
        <sz val="11"/>
        <color theme="1"/>
        <rFont val="Calibri"/>
        <family val="2"/>
        <scheme val="minor"/>
      </rPr>
      <t>männlichen Erziehungsberechtigten</t>
    </r>
    <r>
      <rPr>
        <sz val="11"/>
        <color theme="1"/>
        <rFont val="Calibri"/>
        <family val="2"/>
        <scheme val="minor"/>
      </rPr>
      <t xml:space="preserve">, die von der Fachkraft der Schulsozialarbeit mit Angeboten der Elternbildung zu allgemeinen Fragen der </t>
    </r>
    <r>
      <rPr>
        <b/>
        <sz val="11"/>
        <color theme="1"/>
        <rFont val="Calibri"/>
        <family val="2"/>
        <scheme val="minor"/>
      </rPr>
      <t>Erziehung und Bildung</t>
    </r>
    <r>
      <rPr>
        <sz val="11"/>
        <color theme="1"/>
        <rFont val="Calibri"/>
        <family val="2"/>
        <scheme val="minor"/>
      </rPr>
      <t xml:space="preserve"> junger Menschen erreicht wurden (vgl. </t>
    </r>
    <r>
      <rPr>
        <b/>
        <sz val="11"/>
        <color theme="1"/>
        <rFont val="Calibri"/>
        <family val="2"/>
        <scheme val="minor"/>
      </rPr>
      <t>§ 16 SGB VIII</t>
    </r>
    <r>
      <rPr>
        <sz val="11"/>
        <color theme="1"/>
        <rFont val="Calibri"/>
        <family val="2"/>
        <scheme val="minor"/>
      </rPr>
      <t>)</t>
    </r>
  </si>
  <si>
    <r>
      <rPr>
        <b/>
        <sz val="11"/>
        <color theme="1"/>
        <rFont val="Calibri"/>
        <family val="2"/>
        <scheme val="minor"/>
      </rPr>
      <t xml:space="preserve">13.6 </t>
    </r>
    <r>
      <rPr>
        <sz val="11"/>
        <color theme="1"/>
        <rFont val="Calibri"/>
        <family val="2"/>
        <scheme val="minor"/>
      </rPr>
      <t xml:space="preserve">Zahl der </t>
    </r>
    <r>
      <rPr>
        <b/>
        <sz val="11"/>
        <color theme="1"/>
        <rFont val="Calibri"/>
        <family val="2"/>
        <scheme val="minor"/>
      </rPr>
      <t>Erziehungsberechtigten mit nichtbinärer Geschlechtsidentität</t>
    </r>
    <r>
      <rPr>
        <sz val="11"/>
        <color theme="1"/>
        <rFont val="Calibri"/>
        <family val="2"/>
        <scheme val="minor"/>
      </rPr>
      <t xml:space="preserve">, die von der Fachkraft der Schulsozialarbeit mit Angeboten der Elternbildung zu allgemeinen Fragen der </t>
    </r>
    <r>
      <rPr>
        <b/>
        <sz val="11"/>
        <color theme="1"/>
        <rFont val="Calibri"/>
        <family val="2"/>
        <scheme val="minor"/>
      </rPr>
      <t>Erziehung und Bildung</t>
    </r>
    <r>
      <rPr>
        <sz val="11"/>
        <color theme="1"/>
        <rFont val="Calibri"/>
        <family val="2"/>
        <scheme val="minor"/>
      </rPr>
      <t xml:space="preserve"> junger Menschen erreicht wurden (vgl. </t>
    </r>
    <r>
      <rPr>
        <b/>
        <sz val="11"/>
        <color theme="1"/>
        <rFont val="Calibri"/>
        <family val="2"/>
        <scheme val="minor"/>
      </rPr>
      <t>§ 16 SGB VIII</t>
    </r>
    <r>
      <rPr>
        <sz val="11"/>
        <color theme="1"/>
        <rFont val="Calibri"/>
        <family val="2"/>
        <scheme val="minor"/>
      </rPr>
      <t>)</t>
    </r>
  </si>
  <si>
    <r>
      <rPr>
        <b/>
        <sz val="11"/>
        <color theme="1"/>
        <rFont val="Calibri"/>
        <family val="2"/>
        <scheme val="minor"/>
      </rPr>
      <t xml:space="preserve">13.7 </t>
    </r>
    <r>
      <rPr>
        <sz val="11"/>
        <color theme="1"/>
        <rFont val="Calibri"/>
        <family val="2"/>
        <scheme val="minor"/>
      </rPr>
      <t xml:space="preserve">Zahl der </t>
    </r>
    <r>
      <rPr>
        <b/>
        <sz val="11"/>
        <color theme="1"/>
        <rFont val="Calibri"/>
        <family val="2"/>
        <scheme val="minor"/>
      </rPr>
      <t>weiblichen Erziehungsberechtigten</t>
    </r>
    <r>
      <rPr>
        <sz val="11"/>
        <color theme="1"/>
        <rFont val="Calibri"/>
        <family val="2"/>
        <scheme val="minor"/>
      </rPr>
      <t xml:space="preserve">, die von der Fachkraft der Schulsozialarbeit mit Bildungsangeboten zu Fragen des </t>
    </r>
    <r>
      <rPr>
        <b/>
        <sz val="11"/>
        <color theme="1"/>
        <rFont val="Calibri"/>
        <family val="2"/>
        <scheme val="minor"/>
      </rPr>
      <t xml:space="preserve">erzieherischen Kinder- und Jugendschutzes </t>
    </r>
    <r>
      <rPr>
        <sz val="11"/>
        <color theme="1"/>
        <rFont val="Calibri"/>
        <family val="2"/>
        <scheme val="minor"/>
      </rPr>
      <t xml:space="preserve">erreicht wurden (vgl. </t>
    </r>
    <r>
      <rPr>
        <b/>
        <sz val="11"/>
        <color theme="1"/>
        <rFont val="Calibri"/>
        <family val="2"/>
        <scheme val="minor"/>
      </rPr>
      <t>§ 14 SGB VIII</t>
    </r>
    <r>
      <rPr>
        <sz val="11"/>
        <color theme="1"/>
        <rFont val="Calibri"/>
        <family val="2"/>
        <scheme val="minor"/>
      </rPr>
      <t>)</t>
    </r>
  </si>
  <si>
    <r>
      <rPr>
        <b/>
        <sz val="11"/>
        <color theme="1"/>
        <rFont val="Calibri"/>
        <family val="2"/>
        <scheme val="minor"/>
      </rPr>
      <t xml:space="preserve">13.8 </t>
    </r>
    <r>
      <rPr>
        <sz val="11"/>
        <color theme="1"/>
        <rFont val="Calibri"/>
        <family val="2"/>
        <scheme val="minor"/>
      </rPr>
      <t xml:space="preserve">Zahl der </t>
    </r>
    <r>
      <rPr>
        <b/>
        <sz val="11"/>
        <color theme="1"/>
        <rFont val="Calibri"/>
        <family val="2"/>
        <scheme val="minor"/>
      </rPr>
      <t>männlichen Erziehungsberechtigten</t>
    </r>
    <r>
      <rPr>
        <sz val="11"/>
        <color theme="1"/>
        <rFont val="Calibri"/>
        <family val="2"/>
        <scheme val="minor"/>
      </rPr>
      <t xml:space="preserve">, die von der Fachkraft der Schulsozialarbeit mit Bildungsangeboten zu Fragen des </t>
    </r>
    <r>
      <rPr>
        <b/>
        <sz val="11"/>
        <color theme="1"/>
        <rFont val="Calibri"/>
        <family val="2"/>
        <scheme val="minor"/>
      </rPr>
      <t>erzieherischen Kinder- und Jugendschutze</t>
    </r>
    <r>
      <rPr>
        <sz val="11"/>
        <color theme="1"/>
        <rFont val="Calibri"/>
        <family val="2"/>
        <scheme val="minor"/>
      </rPr>
      <t xml:space="preserve">s erreicht wurden (vgl. </t>
    </r>
    <r>
      <rPr>
        <b/>
        <sz val="11"/>
        <color theme="1"/>
        <rFont val="Calibri"/>
        <family val="2"/>
        <scheme val="minor"/>
      </rPr>
      <t>§ 14 SGB VIII</t>
    </r>
    <r>
      <rPr>
        <sz val="11"/>
        <color theme="1"/>
        <rFont val="Calibri"/>
        <family val="2"/>
        <scheme val="minor"/>
      </rPr>
      <t>)</t>
    </r>
  </si>
  <si>
    <r>
      <rPr>
        <b/>
        <sz val="11"/>
        <color theme="1"/>
        <rFont val="Calibri"/>
        <family val="2"/>
        <scheme val="minor"/>
      </rPr>
      <t xml:space="preserve">13.9 </t>
    </r>
    <r>
      <rPr>
        <sz val="11"/>
        <color theme="1"/>
        <rFont val="Calibri"/>
        <family val="2"/>
        <scheme val="minor"/>
      </rPr>
      <t xml:space="preserve">Zahl der Erziehungsberechtigten </t>
    </r>
    <r>
      <rPr>
        <b/>
        <sz val="11"/>
        <color theme="1"/>
        <rFont val="Calibri"/>
        <family val="2"/>
        <scheme val="minor"/>
      </rPr>
      <t>mit nichtbinärer Geschlechtsidentität</t>
    </r>
    <r>
      <rPr>
        <sz val="11"/>
        <color theme="1"/>
        <rFont val="Calibri"/>
        <family val="2"/>
        <scheme val="minor"/>
      </rPr>
      <t xml:space="preserve">, die von der Fachkraft der Schulsozialarbeit mit Bildungsangeboten zu Fragen des </t>
    </r>
    <r>
      <rPr>
        <b/>
        <sz val="11"/>
        <color theme="1"/>
        <rFont val="Calibri"/>
        <family val="2"/>
        <scheme val="minor"/>
      </rPr>
      <t>erzieherischen Kinder- und Jugendschutze</t>
    </r>
    <r>
      <rPr>
        <sz val="11"/>
        <color theme="1"/>
        <rFont val="Calibri"/>
        <family val="2"/>
        <scheme val="minor"/>
      </rPr>
      <t xml:space="preserve">s erreicht wurden (vgl. </t>
    </r>
    <r>
      <rPr>
        <b/>
        <sz val="11"/>
        <color theme="1"/>
        <rFont val="Calibri"/>
        <family val="2"/>
        <scheme val="minor"/>
      </rPr>
      <t>§ 14 SGB VIII</t>
    </r>
    <r>
      <rPr>
        <sz val="11"/>
        <color theme="1"/>
        <rFont val="Calibri"/>
        <family val="2"/>
        <scheme val="minor"/>
      </rPr>
      <t>)</t>
    </r>
  </si>
  <si>
    <r>
      <rPr>
        <b/>
        <sz val="11"/>
        <color theme="1"/>
        <rFont val="Calibri"/>
        <family val="2"/>
        <scheme val="minor"/>
      </rPr>
      <t xml:space="preserve">14.3 </t>
    </r>
    <r>
      <rPr>
        <sz val="11"/>
        <color theme="1"/>
        <rFont val="Calibri"/>
        <family val="2"/>
        <scheme val="minor"/>
      </rPr>
      <t xml:space="preserve">Zahl der </t>
    </r>
    <r>
      <rPr>
        <b/>
        <sz val="11"/>
        <color theme="1"/>
        <rFont val="Calibri"/>
        <family val="2"/>
        <scheme val="minor"/>
      </rPr>
      <t>jungen Menschen mit nichtbinärer Geschlechtsidentität</t>
    </r>
    <r>
      <rPr>
        <sz val="11"/>
        <color theme="1"/>
        <rFont val="Calibri"/>
        <family val="2"/>
        <scheme val="minor"/>
      </rPr>
      <t xml:space="preserve">, bezüglich derer die Fachkraft der Schulsozialarbeit Kontakte mit </t>
    </r>
    <r>
      <rPr>
        <b/>
        <sz val="11"/>
        <color theme="1"/>
        <rFont val="Calibri"/>
        <family val="2"/>
        <scheme val="minor"/>
      </rPr>
      <t xml:space="preserve">Betreuungskräften im außerunterrichtlichen Bereich von Ganztagsschulen </t>
    </r>
    <r>
      <rPr>
        <sz val="11"/>
        <color theme="1"/>
        <rFont val="Calibri"/>
        <family val="2"/>
        <scheme val="minor"/>
      </rPr>
      <t xml:space="preserve">hatte, um gemeinsam nach Lösungen für individuelle Probleme der Schüler zu suchen </t>
    </r>
    <r>
      <rPr>
        <sz val="9"/>
        <color rgb="FFFF0000"/>
        <rFont val="Calibri"/>
        <family val="2"/>
        <scheme val="minor"/>
      </rPr>
      <t xml:space="preserve">(Bitte Name aus der Liste auswählen. Wenn noch nicht hinterlegt, in Tabellenblatt </t>
    </r>
    <r>
      <rPr>
        <i/>
        <u/>
        <sz val="9"/>
        <color rgb="FFFF0000"/>
        <rFont val="Calibri"/>
        <family val="2"/>
        <scheme val="minor"/>
      </rPr>
      <t xml:space="preserve">EFH divers </t>
    </r>
    <r>
      <rPr>
        <sz val="9"/>
        <color rgb="FFFF0000"/>
        <rFont val="Calibri"/>
        <family val="2"/>
        <scheme val="minor"/>
      </rPr>
      <t xml:space="preserve">in der Namensliste eintragen. Gleiche Schülern nur einmal zählen; bei meherern Terninen zu einem Fall, </t>
    </r>
    <r>
      <rPr>
        <b/>
        <sz val="9"/>
        <color rgb="FFFF0000"/>
        <rFont val="Calibri"/>
        <family val="2"/>
        <scheme val="minor"/>
      </rPr>
      <t>Name bitte nur einmal</t>
    </r>
    <r>
      <rPr>
        <sz val="9"/>
        <color rgb="FFFF0000"/>
        <rFont val="Calibri"/>
        <family val="2"/>
        <scheme val="minor"/>
      </rPr>
      <t xml:space="preserve"> auswählen)</t>
    </r>
  </si>
  <si>
    <r>
      <rPr>
        <b/>
        <sz val="11"/>
        <color theme="1"/>
        <rFont val="Calibri"/>
        <family val="2"/>
        <scheme val="minor"/>
      </rPr>
      <t xml:space="preserve">14.2 </t>
    </r>
    <r>
      <rPr>
        <sz val="11"/>
        <color theme="1"/>
        <rFont val="Calibri"/>
        <family val="2"/>
        <scheme val="minor"/>
      </rPr>
      <t xml:space="preserve">Zahl der </t>
    </r>
    <r>
      <rPr>
        <b/>
        <sz val="11"/>
        <color theme="1"/>
        <rFont val="Calibri"/>
        <family val="2"/>
        <scheme val="minor"/>
      </rPr>
      <t>männlichen Schüler</t>
    </r>
    <r>
      <rPr>
        <sz val="11"/>
        <color theme="1"/>
        <rFont val="Calibri"/>
        <family val="2"/>
        <scheme val="minor"/>
      </rPr>
      <t xml:space="preserve">, bezüglich derer die Fachkraft der Schulsozialarbeit Kontakte mit </t>
    </r>
    <r>
      <rPr>
        <b/>
        <sz val="11"/>
        <color theme="1"/>
        <rFont val="Calibri"/>
        <family val="2"/>
        <scheme val="minor"/>
      </rPr>
      <t xml:space="preserve">Betreuungskräften im außerunterrichtlichen Bereich von Ganztagsschulen </t>
    </r>
    <r>
      <rPr>
        <sz val="11"/>
        <color theme="1"/>
        <rFont val="Calibri"/>
        <family val="2"/>
        <scheme val="minor"/>
      </rPr>
      <t xml:space="preserve">hatte, um gemeinsam nach Lösungen für individuelle Probleme der Schüler zu suchen </t>
    </r>
    <r>
      <rPr>
        <sz val="9"/>
        <color rgb="FFFF0000"/>
        <rFont val="Calibri"/>
        <family val="2"/>
        <scheme val="minor"/>
      </rPr>
      <t xml:space="preserve">(Bitte Name aus der Liste auswählen. Wenn noch nicht hinterlegt, in Tabellenblatt </t>
    </r>
    <r>
      <rPr>
        <i/>
        <u/>
        <sz val="9"/>
        <color rgb="FFFF0000"/>
        <rFont val="Calibri"/>
        <family val="2"/>
        <scheme val="minor"/>
      </rPr>
      <t xml:space="preserve">EFH männliche Schüler </t>
    </r>
    <r>
      <rPr>
        <sz val="9"/>
        <color rgb="FFFF0000"/>
        <rFont val="Calibri"/>
        <family val="2"/>
        <scheme val="minor"/>
      </rPr>
      <t xml:space="preserve">in der Namensliste eintragen; bei meherern Terninen zu einem Fall, </t>
    </r>
    <r>
      <rPr>
        <b/>
        <sz val="9"/>
        <color rgb="FFFF0000"/>
        <rFont val="Calibri"/>
        <family val="2"/>
        <scheme val="minor"/>
      </rPr>
      <t>Name bitte nur einmal</t>
    </r>
    <r>
      <rPr>
        <sz val="9"/>
        <color rgb="FFFF0000"/>
        <rFont val="Calibri"/>
        <family val="2"/>
        <scheme val="minor"/>
      </rPr>
      <t xml:space="preserve"> auswählen)</t>
    </r>
  </si>
  <si>
    <r>
      <rPr>
        <b/>
        <sz val="11"/>
        <color theme="1"/>
        <rFont val="Calibri"/>
        <family val="2"/>
        <scheme val="minor"/>
      </rPr>
      <t xml:space="preserve">14.7 </t>
    </r>
    <r>
      <rPr>
        <sz val="11"/>
        <color theme="1"/>
        <rFont val="Calibri"/>
        <family val="2"/>
        <scheme val="minor"/>
      </rPr>
      <t xml:space="preserve">Zahl der </t>
    </r>
    <r>
      <rPr>
        <b/>
        <sz val="11"/>
        <color theme="1"/>
        <rFont val="Calibri"/>
        <family val="2"/>
        <scheme val="minor"/>
      </rPr>
      <t>Betreuungsgruppen,</t>
    </r>
    <r>
      <rPr>
        <sz val="11"/>
        <color theme="1"/>
        <rFont val="Calibri"/>
        <family val="2"/>
        <scheme val="minor"/>
      </rPr>
      <t xml:space="preserve"> bezüglich derer die Fachkraft der Schulsozialarbeit Kontakte mit </t>
    </r>
    <r>
      <rPr>
        <b/>
        <sz val="11"/>
        <color theme="1"/>
        <rFont val="Calibri"/>
        <family val="2"/>
        <scheme val="minor"/>
      </rPr>
      <t>Betreuungskräften im außerunterrichtlichen Bereich von Ganztagsschulen</t>
    </r>
    <r>
      <rPr>
        <sz val="11"/>
        <color theme="1"/>
        <rFont val="Calibri"/>
        <family val="2"/>
        <scheme val="minor"/>
      </rPr>
      <t xml:space="preserve"> hatte, um sie im Hinblick auf </t>
    </r>
    <r>
      <rPr>
        <i/>
        <sz val="11"/>
        <color theme="1"/>
        <rFont val="Calibri"/>
        <family val="2"/>
        <scheme val="minor"/>
      </rPr>
      <t>Gruppenprobleme</t>
    </r>
    <r>
      <rPr>
        <sz val="11"/>
        <color theme="1"/>
        <rFont val="Calibri"/>
        <family val="2"/>
        <scheme val="minor"/>
      </rPr>
      <t xml:space="preserve">  in Betreuungsgruppen zu beraten
</t>
    </r>
    <r>
      <rPr>
        <sz val="10"/>
        <color rgb="FFFF0000"/>
        <rFont val="Calibri"/>
        <family val="2"/>
        <scheme val="minor"/>
      </rPr>
      <t>Bitte Namen der verschiedenen Gruppen einmalig ohne Beachtung der Wochen untereinander eintragen</t>
    </r>
  </si>
  <si>
    <r>
      <rPr>
        <b/>
        <sz val="11"/>
        <color theme="1"/>
        <rFont val="Calibri"/>
        <family val="2"/>
        <scheme val="minor"/>
      </rPr>
      <t xml:space="preserve">14.8  </t>
    </r>
    <r>
      <rPr>
        <sz val="11"/>
        <color theme="1"/>
        <rFont val="Calibri"/>
        <family val="2"/>
        <scheme val="minor"/>
      </rPr>
      <t>Gesamtanzahl der teilnehmenden Schüler:innen in diesen Gruppen</t>
    </r>
  </si>
  <si>
    <r>
      <rPr>
        <b/>
        <sz val="11"/>
        <color theme="1"/>
        <rFont val="Calibri"/>
        <family val="2"/>
        <scheme val="minor"/>
      </rPr>
      <t>14.9</t>
    </r>
    <r>
      <rPr>
        <sz val="11"/>
        <color theme="1"/>
        <rFont val="Calibri"/>
        <family val="2"/>
        <scheme val="minor"/>
      </rPr>
      <t xml:space="preserve">
Zahl der </t>
    </r>
    <r>
      <rPr>
        <b/>
        <sz val="11"/>
        <color theme="1"/>
        <rFont val="Calibri"/>
        <family val="2"/>
        <scheme val="minor"/>
      </rPr>
      <t>Betreuungsgruppen,</t>
    </r>
    <r>
      <rPr>
        <sz val="11"/>
        <color theme="1"/>
        <rFont val="Calibri"/>
        <family val="2"/>
        <scheme val="minor"/>
      </rPr>
      <t xml:space="preserve"> bezüglich derer die Fachkraft der Schulsozialarbeit Kontakte mit </t>
    </r>
    <r>
      <rPr>
        <b/>
        <sz val="11"/>
        <color theme="1"/>
        <rFont val="Calibri"/>
        <family val="2"/>
        <scheme val="minor"/>
      </rPr>
      <t>Betreuungskräften im weiteren außerunterrichtlichen Bereich</t>
    </r>
    <r>
      <rPr>
        <sz val="11"/>
        <color theme="1"/>
        <rFont val="Calibri"/>
        <family val="2"/>
        <scheme val="minor"/>
      </rPr>
      <t xml:space="preserve"> von Schulen hatte (Kernzeitbetreuung, Hort an Schule, etc.), um sie im Hinblick auf Gruppenprobleme  in Betreuungsgruppen zu beraten
</t>
    </r>
    <r>
      <rPr>
        <sz val="10"/>
        <color rgb="FFFF0000"/>
        <rFont val="Calibri"/>
        <family val="2"/>
        <scheme val="minor"/>
      </rPr>
      <t>Bitte Namen der verschiedenen Gruppen einmalig ohne Beachtung der Wochen untereinander eintragen</t>
    </r>
  </si>
  <si>
    <r>
      <rPr>
        <b/>
        <sz val="11"/>
        <color theme="1"/>
        <rFont val="Calibri"/>
        <family val="2"/>
        <scheme val="minor"/>
      </rPr>
      <t>14.10</t>
    </r>
    <r>
      <rPr>
        <sz val="11"/>
        <color theme="1"/>
        <rFont val="Calibri"/>
        <family val="2"/>
        <scheme val="minor"/>
      </rPr>
      <t xml:space="preserve">
Gesamtanzahl der teilnehmenden Schüler:innen in diesen Gruppen</t>
    </r>
  </si>
  <si>
    <r>
      <rPr>
        <b/>
        <sz val="11"/>
        <color theme="1"/>
        <rFont val="Calibri"/>
        <family val="2"/>
        <scheme val="minor"/>
      </rPr>
      <t xml:space="preserve">14.4 </t>
    </r>
    <r>
      <rPr>
        <sz val="11"/>
        <color theme="1"/>
        <rFont val="Calibri"/>
        <family val="2"/>
        <scheme val="minor"/>
      </rPr>
      <t xml:space="preserve">Zahl der </t>
    </r>
    <r>
      <rPr>
        <b/>
        <sz val="11"/>
        <color theme="1"/>
        <rFont val="Calibri"/>
        <family val="2"/>
        <scheme val="minor"/>
      </rPr>
      <t>weiblichen</t>
    </r>
    <r>
      <rPr>
        <sz val="11"/>
        <color theme="1"/>
        <rFont val="Calibri"/>
        <family val="2"/>
        <scheme val="minor"/>
      </rPr>
      <t xml:space="preserve"> </t>
    </r>
    <r>
      <rPr>
        <b/>
        <sz val="11"/>
        <color theme="1"/>
        <rFont val="Calibri"/>
        <family val="2"/>
        <scheme val="minor"/>
      </rPr>
      <t>Schülerinnen,</t>
    </r>
    <r>
      <rPr>
        <sz val="11"/>
        <color theme="1"/>
        <rFont val="Calibri"/>
        <family val="2"/>
        <scheme val="minor"/>
      </rPr>
      <t xml:space="preserve"> bezüglich derer die Fachkraft der Schulsozialarbeit Kontakte mit </t>
    </r>
    <r>
      <rPr>
        <b/>
        <sz val="11"/>
        <color theme="1"/>
        <rFont val="Calibri"/>
        <family val="2"/>
        <scheme val="minor"/>
      </rPr>
      <t>Betreuungskräften im weiteren außerunterrichtlichen Bereich</t>
    </r>
    <r>
      <rPr>
        <sz val="11"/>
        <color theme="1"/>
        <rFont val="Calibri"/>
        <family val="2"/>
        <scheme val="minor"/>
      </rPr>
      <t xml:space="preserve"> von Schulen hatte (</t>
    </r>
    <r>
      <rPr>
        <b/>
        <sz val="11"/>
        <color theme="1"/>
        <rFont val="Calibri"/>
        <family val="2"/>
        <scheme val="minor"/>
      </rPr>
      <t>Kernzeitbetreuung, Hort an Schule, etc.</t>
    </r>
    <r>
      <rPr>
        <sz val="11"/>
        <color theme="1"/>
        <rFont val="Calibri"/>
        <family val="2"/>
        <scheme val="minor"/>
      </rPr>
      <t xml:space="preserve">), um gemeinsam nach Lösungen für individuelle Probleme der Schülerinnen zu suchen </t>
    </r>
    <r>
      <rPr>
        <sz val="9"/>
        <color rgb="FFFF0000"/>
        <rFont val="Calibri"/>
        <family val="2"/>
        <scheme val="minor"/>
      </rPr>
      <t>(Bitte Name aus der Liste auswählen. Wenn noch nicht hinterlegt, in Tabellenblatt</t>
    </r>
    <r>
      <rPr>
        <i/>
        <u/>
        <sz val="9"/>
        <color rgb="FFFF0000"/>
        <rFont val="Calibri"/>
        <family val="2"/>
        <scheme val="minor"/>
      </rPr>
      <t xml:space="preserve"> EFH weibliche Schülerinnen</t>
    </r>
    <r>
      <rPr>
        <sz val="9"/>
        <color rgb="FFFF0000"/>
        <rFont val="Calibri"/>
        <family val="2"/>
        <scheme val="minor"/>
      </rPr>
      <t xml:space="preserve"> in der Namensliste eintragen; bei meherern Terninen zu einem Fall, </t>
    </r>
    <r>
      <rPr>
        <b/>
        <sz val="9"/>
        <color rgb="FFFF0000"/>
        <rFont val="Calibri"/>
        <family val="2"/>
        <scheme val="minor"/>
      </rPr>
      <t>Name bitte nur einmal</t>
    </r>
    <r>
      <rPr>
        <sz val="9"/>
        <color rgb="FFFF0000"/>
        <rFont val="Calibri"/>
        <family val="2"/>
        <scheme val="minor"/>
      </rPr>
      <t xml:space="preserve"> auswählen)</t>
    </r>
  </si>
  <si>
    <r>
      <rPr>
        <b/>
        <sz val="11"/>
        <color theme="1"/>
        <rFont val="Calibri"/>
        <family val="2"/>
        <scheme val="minor"/>
      </rPr>
      <t xml:space="preserve">14.5 </t>
    </r>
    <r>
      <rPr>
        <sz val="11"/>
        <color theme="1"/>
        <rFont val="Calibri"/>
        <family val="2"/>
        <scheme val="minor"/>
      </rPr>
      <t xml:space="preserve">Zahl der </t>
    </r>
    <r>
      <rPr>
        <b/>
        <sz val="11"/>
        <color theme="1"/>
        <rFont val="Calibri"/>
        <family val="2"/>
        <scheme val="minor"/>
      </rPr>
      <t>männlichen Schüler</t>
    </r>
    <r>
      <rPr>
        <sz val="11"/>
        <color theme="1"/>
        <rFont val="Calibri"/>
        <family val="2"/>
        <scheme val="minor"/>
      </rPr>
      <t xml:space="preserve">, bezüglich derer die Fachkraft der Schulsozialarbeit Kontakte mit </t>
    </r>
    <r>
      <rPr>
        <b/>
        <sz val="11"/>
        <color theme="1"/>
        <rFont val="Calibri"/>
        <family val="2"/>
        <scheme val="minor"/>
      </rPr>
      <t>Betreuungskräften im weiteren außerunterrichtlichen Bereich</t>
    </r>
    <r>
      <rPr>
        <sz val="11"/>
        <color theme="1"/>
        <rFont val="Calibri"/>
        <family val="2"/>
        <scheme val="minor"/>
      </rPr>
      <t xml:space="preserve"> von Schulen hatte(</t>
    </r>
    <r>
      <rPr>
        <b/>
        <sz val="11"/>
        <color theme="1"/>
        <rFont val="Calibri"/>
        <family val="2"/>
        <scheme val="minor"/>
      </rPr>
      <t>Kernzeitbetreuung, Hort an Schule, etc.</t>
    </r>
    <r>
      <rPr>
        <sz val="11"/>
        <color theme="1"/>
        <rFont val="Calibri"/>
        <family val="2"/>
        <scheme val="minor"/>
      </rPr>
      <t xml:space="preserve">), um gemeinsam nach Lösungen für individuelle Probleme der Schüler zu suchen </t>
    </r>
    <r>
      <rPr>
        <sz val="9"/>
        <color rgb="FFFF0000"/>
        <rFont val="Calibri"/>
        <family val="2"/>
        <scheme val="minor"/>
      </rPr>
      <t xml:space="preserve">(Bitte Name aus der Liste auswählen. Wenn noch nicht hinterlegt, in Tabellenblatt </t>
    </r>
    <r>
      <rPr>
        <i/>
        <u/>
        <sz val="9"/>
        <color rgb="FFFF0000"/>
        <rFont val="Calibri"/>
        <family val="2"/>
        <scheme val="minor"/>
      </rPr>
      <t>EFH männliche Schüler</t>
    </r>
    <r>
      <rPr>
        <sz val="9"/>
        <color rgb="FFFF0000"/>
        <rFont val="Calibri"/>
        <family val="2"/>
        <scheme val="minor"/>
      </rPr>
      <t xml:space="preserve"> in der Namensliste eintragen; bei meherern Terninen zu einem Fall, </t>
    </r>
    <r>
      <rPr>
        <b/>
        <sz val="9"/>
        <color rgb="FFFF0000"/>
        <rFont val="Calibri"/>
        <family val="2"/>
        <scheme val="minor"/>
      </rPr>
      <t xml:space="preserve">Name bitte nur einmal </t>
    </r>
    <r>
      <rPr>
        <sz val="9"/>
        <color rgb="FFFF0000"/>
        <rFont val="Calibri"/>
        <family val="2"/>
        <scheme val="minor"/>
      </rPr>
      <t>auswählen)</t>
    </r>
  </si>
  <si>
    <r>
      <rPr>
        <b/>
        <sz val="11"/>
        <color theme="1"/>
        <rFont val="Calibri"/>
        <family val="2"/>
        <scheme val="minor"/>
      </rPr>
      <t xml:space="preserve">14.6 </t>
    </r>
    <r>
      <rPr>
        <sz val="11"/>
        <color theme="1"/>
        <rFont val="Calibri"/>
        <family val="2"/>
        <scheme val="minor"/>
      </rPr>
      <t xml:space="preserve">Zahl der </t>
    </r>
    <r>
      <rPr>
        <b/>
        <sz val="11"/>
        <color theme="1"/>
        <rFont val="Calibri"/>
        <family val="2"/>
        <scheme val="minor"/>
      </rPr>
      <t xml:space="preserve"> jungen Menschen mit nichtbinärer Geschlechtsidentität</t>
    </r>
    <r>
      <rPr>
        <sz val="11"/>
        <color theme="1"/>
        <rFont val="Calibri"/>
        <family val="2"/>
        <scheme val="minor"/>
      </rPr>
      <t xml:space="preserve">, bezüglich derer die Fachkraft der Schulsozialarbeit Kontakte mit </t>
    </r>
    <r>
      <rPr>
        <b/>
        <sz val="11"/>
        <color theme="1"/>
        <rFont val="Calibri"/>
        <family val="2"/>
        <scheme val="minor"/>
      </rPr>
      <t>Betreuungskräften im weiteren außerunterrichtlichen Bereich</t>
    </r>
    <r>
      <rPr>
        <sz val="11"/>
        <color theme="1"/>
        <rFont val="Calibri"/>
        <family val="2"/>
        <scheme val="minor"/>
      </rPr>
      <t xml:space="preserve"> von Schulen hatte(</t>
    </r>
    <r>
      <rPr>
        <b/>
        <sz val="11"/>
        <color theme="1"/>
        <rFont val="Calibri"/>
        <family val="2"/>
        <scheme val="minor"/>
      </rPr>
      <t>Kernzeitbetreuung, Hort an Schule, etc.</t>
    </r>
    <r>
      <rPr>
        <sz val="11"/>
        <color theme="1"/>
        <rFont val="Calibri"/>
        <family val="2"/>
        <scheme val="minor"/>
      </rPr>
      <t xml:space="preserve">), um gemeinsam nach Lösungen für individuelle Probleme der Schüler zu suchen </t>
    </r>
    <r>
      <rPr>
        <sz val="9"/>
        <color rgb="FFFF0000"/>
        <rFont val="Calibri"/>
        <family val="2"/>
        <scheme val="minor"/>
      </rPr>
      <t xml:space="preserve">(Bitte Name aus der Liste auswählen. Wenn noch nicht hinterlegt, in Tabellenblatt </t>
    </r>
    <r>
      <rPr>
        <i/>
        <u/>
        <sz val="9"/>
        <color rgb="FFFF0000"/>
        <rFont val="Calibri"/>
        <family val="2"/>
        <scheme val="minor"/>
      </rPr>
      <t>EFH divers</t>
    </r>
    <r>
      <rPr>
        <sz val="9"/>
        <color rgb="FFFF0000"/>
        <rFont val="Calibri"/>
        <family val="2"/>
        <scheme val="minor"/>
      </rPr>
      <t xml:space="preserve"> in der Namensliste eintragen; bei meherern Terninen zu einem Fall, </t>
    </r>
    <r>
      <rPr>
        <b/>
        <sz val="9"/>
        <color rgb="FFFF0000"/>
        <rFont val="Calibri"/>
        <family val="2"/>
        <scheme val="minor"/>
      </rPr>
      <t xml:space="preserve">Name bitte nur einmal </t>
    </r>
    <r>
      <rPr>
        <sz val="9"/>
        <color rgb="FFFF0000"/>
        <rFont val="Calibri"/>
        <family val="2"/>
        <scheme val="minor"/>
      </rPr>
      <t>auswählen)</t>
    </r>
  </si>
  <si>
    <r>
      <rPr>
        <b/>
        <sz val="11"/>
        <color theme="1"/>
        <rFont val="Calibri"/>
        <family val="2"/>
        <scheme val="minor"/>
      </rPr>
      <t>15.2</t>
    </r>
    <r>
      <rPr>
        <sz val="11"/>
        <color theme="1"/>
        <rFont val="Calibri"/>
        <family val="2"/>
        <scheme val="minor"/>
      </rPr>
      <t xml:space="preserve">
Gesamtanzahl der teilnehmenden Schüler:innen in diesen Gruppen</t>
    </r>
  </si>
  <si>
    <r>
      <rPr>
        <b/>
        <sz val="11"/>
        <color theme="1"/>
        <rFont val="Calibri"/>
        <family val="2"/>
        <scheme val="minor"/>
      </rPr>
      <t>15.4</t>
    </r>
    <r>
      <rPr>
        <sz val="11"/>
        <color theme="1"/>
        <rFont val="Calibri"/>
        <family val="2"/>
        <scheme val="minor"/>
      </rPr>
      <t xml:space="preserve">
Gesamtanzahl der teilnehmenden Schüler:innen in diesen Gruppen</t>
    </r>
  </si>
  <si>
    <r>
      <rPr>
        <b/>
        <sz val="11"/>
        <color theme="1"/>
        <rFont val="Calibri"/>
        <family val="2"/>
        <scheme val="minor"/>
      </rPr>
      <t>15.6</t>
    </r>
    <r>
      <rPr>
        <sz val="11"/>
        <color theme="1"/>
        <rFont val="Calibri"/>
        <family val="2"/>
        <scheme val="minor"/>
      </rPr>
      <t xml:space="preserve">
Gesamtanzahl der teilnehmenden Schüler:innen in diesen Gruppen</t>
    </r>
  </si>
  <si>
    <r>
      <rPr>
        <b/>
        <sz val="11"/>
        <color theme="1"/>
        <rFont val="Calibri"/>
        <family val="2"/>
        <scheme val="minor"/>
      </rPr>
      <t>16.2</t>
    </r>
    <r>
      <rPr>
        <sz val="11"/>
        <color theme="1"/>
        <rFont val="Calibri"/>
        <family val="2"/>
        <scheme val="minor"/>
      </rPr>
      <t xml:space="preserve">
Gesamtanzahl der teilnehmenden Schüler:innen in diesen Gruppen</t>
    </r>
  </si>
  <si>
    <r>
      <rPr>
        <b/>
        <sz val="11"/>
        <color theme="1"/>
        <rFont val="Calibri"/>
        <family val="2"/>
        <scheme val="minor"/>
      </rPr>
      <t>16.4</t>
    </r>
    <r>
      <rPr>
        <sz val="11"/>
        <color theme="1"/>
        <rFont val="Calibri"/>
        <family val="2"/>
        <scheme val="minor"/>
      </rPr>
      <t xml:space="preserve">
Gesamtanzahl der teilnehmenden Schüler:innen in diesen Gruppen</t>
    </r>
  </si>
  <si>
    <r>
      <rPr>
        <b/>
        <sz val="11"/>
        <color theme="1"/>
        <rFont val="Calibri"/>
        <family val="2"/>
        <scheme val="minor"/>
      </rPr>
      <t>16.6</t>
    </r>
    <r>
      <rPr>
        <sz val="11"/>
        <color theme="1"/>
        <rFont val="Calibri"/>
        <family val="2"/>
        <scheme val="minor"/>
      </rPr>
      <t xml:space="preserve">
Gesamtanzahl der teilnehmenden Schüler:innen in diesen Gruppen</t>
    </r>
  </si>
  <si>
    <r>
      <rPr>
        <b/>
        <sz val="11"/>
        <color theme="1"/>
        <rFont val="Calibri"/>
        <family val="2"/>
        <scheme val="minor"/>
      </rPr>
      <t>17.2</t>
    </r>
    <r>
      <rPr>
        <sz val="11"/>
        <color theme="1"/>
        <rFont val="Calibri"/>
        <family val="2"/>
        <scheme val="minor"/>
      </rPr>
      <t xml:space="preserve">
Gesamtanzahl der dabei teilnehmenden Schüler:innen</t>
    </r>
  </si>
  <si>
    <r>
      <rPr>
        <b/>
        <sz val="11"/>
        <color theme="1"/>
        <rFont val="Calibri"/>
        <family val="2"/>
        <scheme val="minor"/>
      </rPr>
      <t>17.4</t>
    </r>
    <r>
      <rPr>
        <sz val="11"/>
        <color theme="1"/>
        <rFont val="Calibri"/>
        <family val="2"/>
        <scheme val="minor"/>
      </rPr>
      <t xml:space="preserve">
Gesamtanzahl der dabei teilnehmenden Schüler:innen</t>
    </r>
  </si>
  <si>
    <r>
      <rPr>
        <b/>
        <sz val="11"/>
        <color theme="1"/>
        <rFont val="Calibri"/>
        <family val="2"/>
        <scheme val="minor"/>
      </rPr>
      <t>17.6</t>
    </r>
    <r>
      <rPr>
        <sz val="11"/>
        <color theme="1"/>
        <rFont val="Calibri"/>
        <family val="2"/>
        <scheme val="minor"/>
      </rPr>
      <t xml:space="preserve">
Gesamtanzahl der dabei teilnehmenden Schüler:innen</t>
    </r>
  </si>
  <si>
    <r>
      <rPr>
        <b/>
        <sz val="11"/>
        <color theme="1"/>
        <rFont val="Calibri"/>
        <family val="2"/>
        <scheme val="minor"/>
      </rPr>
      <t>17.8</t>
    </r>
    <r>
      <rPr>
        <sz val="11"/>
        <color theme="1"/>
        <rFont val="Calibri"/>
        <family val="2"/>
        <scheme val="minor"/>
      </rPr>
      <t xml:space="preserve">
Gesamtanzahl der dabei teilnehmenden Schüler:innen </t>
    </r>
  </si>
  <si>
    <r>
      <rPr>
        <b/>
        <sz val="11"/>
        <color theme="1"/>
        <rFont val="Calibri"/>
        <family val="2"/>
        <scheme val="minor"/>
      </rPr>
      <t xml:space="preserve">17.10 </t>
    </r>
    <r>
      <rPr>
        <sz val="11"/>
        <color theme="1"/>
        <rFont val="Calibri"/>
        <family val="2"/>
        <scheme val="minor"/>
      </rPr>
      <t>Gesamtanzahl der teilnehmenden Schüler/-innen</t>
    </r>
    <r>
      <rPr>
        <sz val="10"/>
        <color theme="1"/>
        <rFont val="Calibri"/>
        <family val="2"/>
        <scheme val="minor"/>
      </rPr>
      <t xml:space="preserve"> </t>
    </r>
    <r>
      <rPr>
        <sz val="10"/>
        <color rgb="FFFF0000"/>
        <rFont val="Calibri"/>
        <family val="2"/>
        <scheme val="minor"/>
      </rPr>
      <t>(Hinweis: hier bitte auch die Anzahl junger Menschen in   integrierten bzw. nicht klassenspezifischen Formen eintragen.)</t>
    </r>
  </si>
  <si>
    <r>
      <rPr>
        <b/>
        <sz val="11"/>
        <color theme="1"/>
        <rFont val="Calibri"/>
        <family val="2"/>
        <scheme val="minor"/>
      </rPr>
      <t>17.12</t>
    </r>
    <r>
      <rPr>
        <sz val="11"/>
        <color theme="1"/>
        <rFont val="Calibri"/>
        <family val="2"/>
        <scheme val="minor"/>
      </rPr>
      <t xml:space="preserve">
Gesamtanzahl der teilnehmenden Schüler/-innen </t>
    </r>
    <r>
      <rPr>
        <sz val="10"/>
        <color rgb="FFFF0000"/>
        <rFont val="Calibri"/>
        <family val="2"/>
        <scheme val="minor"/>
      </rPr>
      <t>(Hinweis: hier bitte auch die Anzahl junger Menschen in  integrierten bzw. nicht klassenspezifischen Formen eintragen.)</t>
    </r>
  </si>
  <si>
    <r>
      <rPr>
        <b/>
        <sz val="11"/>
        <color theme="1"/>
        <rFont val="Calibri"/>
        <family val="2"/>
        <scheme val="minor"/>
      </rPr>
      <t>18.2</t>
    </r>
    <r>
      <rPr>
        <sz val="11"/>
        <color theme="1"/>
        <rFont val="Calibri"/>
        <family val="2"/>
        <scheme val="minor"/>
      </rPr>
      <t xml:space="preserve">
Gesamtanzahl der dabei teilnehmenden Schüler:innen</t>
    </r>
  </si>
  <si>
    <r>
      <rPr>
        <b/>
        <sz val="11"/>
        <color theme="1"/>
        <rFont val="Calibri"/>
        <family val="2"/>
        <scheme val="minor"/>
      </rPr>
      <t>19.4</t>
    </r>
    <r>
      <rPr>
        <sz val="11"/>
        <color theme="1"/>
        <rFont val="Calibri"/>
        <family val="2"/>
        <scheme val="minor"/>
      </rPr>
      <t xml:space="preserve">
Anzahl junger Menschen pro Woche </t>
    </r>
    <r>
      <rPr>
        <sz val="10"/>
        <color rgb="FFFF0000"/>
        <rFont val="Calibri"/>
        <family val="2"/>
        <scheme val="minor"/>
      </rPr>
      <t>(Hinweis: Durchschnittliche Stammbesucher:nnen, die Regelmäßig das Angebot wahrnehmen)</t>
    </r>
  </si>
  <si>
    <r>
      <rPr>
        <b/>
        <sz val="11"/>
        <color theme="1"/>
        <rFont val="Calibri"/>
        <family val="2"/>
        <scheme val="minor"/>
      </rPr>
      <t>20.4</t>
    </r>
    <r>
      <rPr>
        <sz val="11"/>
        <color theme="1"/>
        <rFont val="Calibri"/>
        <family val="2"/>
        <scheme val="minor"/>
      </rPr>
      <t xml:space="preserve">
Anzahl junger Menschen pro Woche </t>
    </r>
    <r>
      <rPr>
        <sz val="10"/>
        <color rgb="FFFF0000"/>
        <rFont val="Calibri"/>
        <family val="2"/>
        <scheme val="minor"/>
      </rPr>
      <t>(Hinweis: Durchschnittliche Stammbesucher:nnen, die Regelmäßig das Angebot wahrnehmen)</t>
    </r>
  </si>
  <si>
    <r>
      <t xml:space="preserve">10.1 Einzelberatung/-hilfe  weibliche Schülerinnen </t>
    </r>
    <r>
      <rPr>
        <b/>
        <sz val="11"/>
        <color theme="1"/>
        <rFont val="Calibri"/>
        <family val="2"/>
        <scheme val="minor"/>
      </rPr>
      <t>bis zu drei Termine</t>
    </r>
    <r>
      <rPr>
        <sz val="11"/>
        <color theme="1"/>
        <rFont val="Calibri"/>
        <family val="2"/>
        <scheme val="minor"/>
      </rPr>
      <t>n</t>
    </r>
  </si>
  <si>
    <r>
      <t>10.2 Einzelberatung/-hilfe  männliche Schüler</t>
    </r>
    <r>
      <rPr>
        <b/>
        <sz val="11"/>
        <color theme="1"/>
        <rFont val="Calibri"/>
        <family val="2"/>
        <scheme val="minor"/>
      </rPr>
      <t xml:space="preserve"> bis zu drei Termine</t>
    </r>
    <r>
      <rPr>
        <sz val="11"/>
        <color theme="1"/>
        <rFont val="Calibri"/>
        <family val="2"/>
        <scheme val="minor"/>
      </rPr>
      <t>n</t>
    </r>
  </si>
  <si>
    <r>
      <t xml:space="preserve">10.4 Einzelberatung/-hilfe  weibliche Schülerinnen  </t>
    </r>
    <r>
      <rPr>
        <b/>
        <sz val="11"/>
        <color theme="1"/>
        <rFont val="Calibri"/>
        <family val="2"/>
        <scheme val="minor"/>
      </rPr>
      <t>mehr als drei Terminen</t>
    </r>
  </si>
  <si>
    <r>
      <t xml:space="preserve">10.5 Einzelberatung/-hilfe  männliche Schüler </t>
    </r>
    <r>
      <rPr>
        <b/>
        <sz val="11"/>
        <color theme="1"/>
        <rFont val="Calibri"/>
        <family val="2"/>
        <scheme val="minor"/>
      </rPr>
      <t>mehr als drei Terminen</t>
    </r>
  </si>
  <si>
    <r>
      <t xml:space="preserve">10.6 Einzelberatung/-hilfe junge Menschen mit nichtbinärer Geschlechtsidentität </t>
    </r>
    <r>
      <rPr>
        <b/>
        <sz val="11"/>
        <color theme="1"/>
        <rFont val="Calibri"/>
        <family val="2"/>
        <scheme val="minor"/>
      </rPr>
      <t>mehr als drei Terminen</t>
    </r>
  </si>
  <si>
    <r>
      <t xml:space="preserve">10.3 Einzelberatung/-hilfe junge Menschen mit nichtbinärer Geschlechtsidentität </t>
    </r>
    <r>
      <rPr>
        <b/>
        <sz val="11"/>
        <color theme="1"/>
        <rFont val="Calibri"/>
        <family val="2"/>
        <scheme val="minor"/>
      </rPr>
      <t>bis zu drei Termine</t>
    </r>
    <r>
      <rPr>
        <sz val="11"/>
        <color theme="1"/>
        <rFont val="Calibri"/>
        <family val="2"/>
        <scheme val="minor"/>
      </rPr>
      <t>n</t>
    </r>
  </si>
  <si>
    <t>10.7 Gefährdungseinschätzungen nach  § 8a Abs. 4 SGB VIII im Hinblick auf weibliche Schülerinnen</t>
  </si>
  <si>
    <t>10.8 Gefährdungseinschätzungen nach  § 8a Abs. 4 SGB VIII im Hinblick auf männliche Schüler</t>
  </si>
  <si>
    <t>10.9 Gefährdungseinschätzungen nach  § 8a Abs. 4 SGB VIII im Hinblick auf junge Menschen mit nichtbinärer Geschlechtsidentität</t>
  </si>
  <si>
    <r>
      <t xml:space="preserve">11.3 Zahl der </t>
    </r>
    <r>
      <rPr>
        <b/>
        <sz val="11"/>
        <color theme="1"/>
        <rFont val="Calibri"/>
        <family val="2"/>
        <scheme val="minor"/>
      </rPr>
      <t>jungen Menschen mit nichtbinärer Geschlechtsidentität</t>
    </r>
    <r>
      <rPr>
        <sz val="11"/>
        <color theme="1"/>
        <rFont val="Calibri"/>
        <family val="2"/>
        <scheme val="minor"/>
      </rPr>
      <t xml:space="preserve">, bei denen vom Jugendamt </t>
    </r>
    <r>
      <rPr>
        <b/>
        <sz val="11"/>
        <color theme="1"/>
        <rFont val="Calibri"/>
        <family val="2"/>
        <scheme val="minor"/>
      </rPr>
      <t>Hilfeplangespräche</t>
    </r>
    <r>
      <rPr>
        <sz val="11"/>
        <color theme="1"/>
        <rFont val="Calibri"/>
        <family val="2"/>
        <scheme val="minor"/>
      </rPr>
      <t xml:space="preserve"> nach § 36 SGB VIII unter Beteiligung der Fachkraft der Schulsozialarbeit durchgeführt wurden</t>
    </r>
  </si>
  <si>
    <r>
      <t>11.4 Zahl der</t>
    </r>
    <r>
      <rPr>
        <b/>
        <sz val="11"/>
        <color theme="1"/>
        <rFont val="Calibri"/>
        <family val="2"/>
        <scheme val="minor"/>
      </rPr>
      <t xml:space="preserve"> weiblichen Schülerinnen</t>
    </r>
    <r>
      <rPr>
        <sz val="11"/>
        <color theme="1"/>
        <rFont val="Calibri"/>
        <family val="2"/>
        <scheme val="minor"/>
      </rPr>
      <t xml:space="preserve">, wegen deren Hilfebedarf die Fachkraft der Schulsozialarbeit </t>
    </r>
    <r>
      <rPr>
        <b/>
        <sz val="11"/>
        <color theme="1"/>
        <rFont val="Calibri"/>
        <family val="2"/>
        <scheme val="minor"/>
      </rPr>
      <t>Kontakt zum Jugendamt</t>
    </r>
    <r>
      <rPr>
        <sz val="11"/>
        <color theme="1"/>
        <rFont val="Calibri"/>
        <family val="2"/>
        <scheme val="minor"/>
      </rPr>
      <t xml:space="preserve"> hatte</t>
    </r>
  </si>
  <si>
    <r>
      <t xml:space="preserve">11.5 Zahl der </t>
    </r>
    <r>
      <rPr>
        <b/>
        <sz val="11"/>
        <color theme="1"/>
        <rFont val="Calibri"/>
        <family val="2"/>
        <scheme val="minor"/>
      </rPr>
      <t>männlichen Schüler</t>
    </r>
    <r>
      <rPr>
        <sz val="11"/>
        <color theme="1"/>
        <rFont val="Calibri"/>
        <family val="2"/>
        <scheme val="minor"/>
      </rPr>
      <t>, wegen deren Hilfebedarf die Fachkraft der Schulsozialarbeit K</t>
    </r>
    <r>
      <rPr>
        <b/>
        <sz val="11"/>
        <color theme="1"/>
        <rFont val="Calibri"/>
        <family val="2"/>
        <scheme val="minor"/>
      </rPr>
      <t xml:space="preserve">ontakt zum Jugendamt </t>
    </r>
    <r>
      <rPr>
        <sz val="11"/>
        <color theme="1"/>
        <rFont val="Calibri"/>
        <family val="2"/>
        <scheme val="minor"/>
      </rPr>
      <t>hatte</t>
    </r>
  </si>
  <si>
    <r>
      <t xml:space="preserve">11.7 Zahl der </t>
    </r>
    <r>
      <rPr>
        <b/>
        <sz val="11"/>
        <color theme="1"/>
        <rFont val="Calibri"/>
        <family val="2"/>
        <scheme val="minor"/>
      </rPr>
      <t>weiblichen Schülerinnen</t>
    </r>
    <r>
      <rPr>
        <sz val="11"/>
        <color theme="1"/>
        <rFont val="Calibri"/>
        <family val="2"/>
        <scheme val="minor"/>
      </rPr>
      <t xml:space="preserve">, wegen deren Hilfebedarf die Fachkraft der Schulsozialarbeit </t>
    </r>
    <r>
      <rPr>
        <b/>
        <sz val="11"/>
        <color theme="1"/>
        <rFont val="Calibri"/>
        <family val="2"/>
        <scheme val="minor"/>
      </rPr>
      <t>Kontakt mit anderen Fachdiensten</t>
    </r>
    <r>
      <rPr>
        <sz val="11"/>
        <color theme="1"/>
        <rFont val="Calibri"/>
        <family val="2"/>
        <scheme val="minor"/>
      </rPr>
      <t xml:space="preserve"> hatte (z.B. Suchtberatung, Sozialpädagogische Familienhilfe eines freien Trägers, etc.)</t>
    </r>
  </si>
  <si>
    <r>
      <t xml:space="preserve">11.8 Zahl der </t>
    </r>
    <r>
      <rPr>
        <b/>
        <sz val="11"/>
        <color theme="1"/>
        <rFont val="Calibri"/>
        <family val="2"/>
        <scheme val="minor"/>
      </rPr>
      <t>männlichen Schüle</t>
    </r>
    <r>
      <rPr>
        <sz val="11"/>
        <color theme="1"/>
        <rFont val="Calibri"/>
        <family val="2"/>
        <scheme val="minor"/>
      </rPr>
      <t xml:space="preserve">r, wegen deren Hilfebedarf die Fachkraft der Schulsozialarbeit </t>
    </r>
    <r>
      <rPr>
        <b/>
        <sz val="11"/>
        <color theme="1"/>
        <rFont val="Calibri"/>
        <family val="2"/>
        <scheme val="minor"/>
      </rPr>
      <t>Kontakt mit anderen Fachdiensten</t>
    </r>
    <r>
      <rPr>
        <sz val="11"/>
        <color theme="1"/>
        <rFont val="Calibri"/>
        <family val="2"/>
        <scheme val="minor"/>
      </rPr>
      <t xml:space="preserve"> hatte (z.B. Suchtberatung, Sozialpädagogische Familienhilfe eines freien Trägers, etc.)</t>
    </r>
  </si>
  <si>
    <r>
      <t xml:space="preserve">11.6 Zahl der </t>
    </r>
    <r>
      <rPr>
        <b/>
        <sz val="11"/>
        <color theme="1"/>
        <rFont val="Calibri"/>
        <family val="2"/>
        <scheme val="minor"/>
      </rPr>
      <t xml:space="preserve"> jungen Menschen mit nichtbinärer Geschlechtsidentität</t>
    </r>
    <r>
      <rPr>
        <sz val="11"/>
        <color theme="1"/>
        <rFont val="Calibri"/>
        <family val="2"/>
        <scheme val="minor"/>
      </rPr>
      <t>, wegen deren Hilfebedarf die Fachkraft der Schulsozialarbeit K</t>
    </r>
    <r>
      <rPr>
        <b/>
        <sz val="11"/>
        <color theme="1"/>
        <rFont val="Calibri"/>
        <family val="2"/>
        <scheme val="minor"/>
      </rPr>
      <t xml:space="preserve">ontakt zum Jugendamt </t>
    </r>
    <r>
      <rPr>
        <sz val="11"/>
        <color theme="1"/>
        <rFont val="Calibri"/>
        <family val="2"/>
        <scheme val="minor"/>
      </rPr>
      <t>hatte</t>
    </r>
  </si>
  <si>
    <r>
      <t>11.9 Zahl derjungen Menschen mit</t>
    </r>
    <r>
      <rPr>
        <b/>
        <sz val="11"/>
        <color theme="1"/>
        <rFont val="Calibri"/>
        <family val="2"/>
        <scheme val="minor"/>
      </rPr>
      <t xml:space="preserve"> jungen Menschen mit nichtbinärer Geschlechtsidentität</t>
    </r>
    <r>
      <rPr>
        <sz val="11"/>
        <color theme="1"/>
        <rFont val="Calibri"/>
        <family val="2"/>
        <scheme val="minor"/>
      </rPr>
      <t xml:space="preserve">, wegen deren Hilfebedarf die Fachkraft der Schulsozialarbeit </t>
    </r>
    <r>
      <rPr>
        <b/>
        <sz val="11"/>
        <color theme="1"/>
        <rFont val="Calibri"/>
        <family val="2"/>
        <scheme val="minor"/>
      </rPr>
      <t>Kontakt mit anderen Fachdiensten</t>
    </r>
    <r>
      <rPr>
        <sz val="11"/>
        <color theme="1"/>
        <rFont val="Calibri"/>
        <family val="2"/>
        <scheme val="minor"/>
      </rPr>
      <t xml:space="preserve"> hatte (z.B. Suchtberatung, Sozialpädagogische Familienhilfe eines freien Trägers, etc.)</t>
    </r>
  </si>
  <si>
    <r>
      <t xml:space="preserve">12.4 Zahl der </t>
    </r>
    <r>
      <rPr>
        <b/>
        <sz val="11"/>
        <color theme="1"/>
        <rFont val="Calibri"/>
        <family val="2"/>
        <scheme val="minor"/>
      </rPr>
      <t>weiblichen Schülerinnen</t>
    </r>
    <r>
      <rPr>
        <sz val="11"/>
        <color theme="1"/>
        <rFont val="Calibri"/>
        <family val="2"/>
        <scheme val="minor"/>
      </rPr>
      <t xml:space="preserve">, bei denen der Bedarf für eine </t>
    </r>
    <r>
      <rPr>
        <b/>
        <sz val="11"/>
        <color theme="1"/>
        <rFont val="Calibri"/>
        <family val="2"/>
        <scheme val="minor"/>
      </rPr>
      <t>sonderpädagogische Förderung bzw. Schulbegleitung</t>
    </r>
    <r>
      <rPr>
        <sz val="11"/>
        <color theme="1"/>
        <rFont val="Calibri"/>
        <family val="2"/>
        <scheme val="minor"/>
      </rPr>
      <t xml:space="preserve"> unter Hinzuziehung der Fachkraft der Schulsozialarbeit geprüft wurde</t>
    </r>
  </si>
  <si>
    <r>
      <t xml:space="preserve">12.5 Zahl der </t>
    </r>
    <r>
      <rPr>
        <b/>
        <sz val="11"/>
        <color theme="1"/>
        <rFont val="Calibri"/>
        <family val="2"/>
        <scheme val="minor"/>
      </rPr>
      <t>männlichen Schüler</t>
    </r>
    <r>
      <rPr>
        <sz val="11"/>
        <color theme="1"/>
        <rFont val="Calibri"/>
        <family val="2"/>
        <scheme val="minor"/>
      </rPr>
      <t xml:space="preserve">, bei denen der Bedarf für eine </t>
    </r>
    <r>
      <rPr>
        <b/>
        <sz val="11"/>
        <color theme="1"/>
        <rFont val="Calibri"/>
        <family val="2"/>
        <scheme val="minor"/>
      </rPr>
      <t>sonderpädagogische Förderung bzw. Schulbegleitung</t>
    </r>
    <r>
      <rPr>
        <sz val="11"/>
        <color theme="1"/>
        <rFont val="Calibri"/>
        <family val="2"/>
        <scheme val="minor"/>
      </rPr>
      <t xml:space="preserve"> unter Hinzuziehung der Fachkraft der Schulsozialarbeit geprüft wurde</t>
    </r>
  </si>
  <si>
    <r>
      <t xml:space="preserve">12.6 Zahl der </t>
    </r>
    <r>
      <rPr>
        <b/>
        <sz val="11"/>
        <color theme="1"/>
        <rFont val="Calibri"/>
        <family val="2"/>
        <scheme val="minor"/>
      </rPr>
      <t xml:space="preserve"> jungen Menschen mit nichtbinärer Geschlechtsidentität</t>
    </r>
    <r>
      <rPr>
        <sz val="11"/>
        <color theme="1"/>
        <rFont val="Calibri"/>
        <family val="2"/>
        <scheme val="minor"/>
      </rPr>
      <t xml:space="preserve">, bei denen der Bedarf für eine </t>
    </r>
    <r>
      <rPr>
        <b/>
        <sz val="11"/>
        <color theme="1"/>
        <rFont val="Calibri"/>
        <family val="2"/>
        <scheme val="minor"/>
      </rPr>
      <t>sonderpädagogische Förderung bzw. Schulbegleitung</t>
    </r>
    <r>
      <rPr>
        <sz val="11"/>
        <color theme="1"/>
        <rFont val="Calibri"/>
        <family val="2"/>
        <scheme val="minor"/>
      </rPr>
      <t xml:space="preserve"> unter Hinzuziehung der Fachkraft der Schulsozialarbeit geprüft wurde</t>
    </r>
  </si>
  <si>
    <r>
      <t xml:space="preserve">13.3 </t>
    </r>
    <r>
      <rPr>
        <b/>
        <sz val="11"/>
        <color theme="1"/>
        <rFont val="Calibri"/>
        <family val="2"/>
        <scheme val="minor"/>
      </rPr>
      <t>Anzahl der Erziehungsberechtigten mit nichtbinärer Geschlechtsidentität,</t>
    </r>
    <r>
      <rPr>
        <sz val="11"/>
        <color theme="1"/>
        <rFont val="Calibri"/>
        <family val="2"/>
        <scheme val="minor"/>
      </rPr>
      <t xml:space="preserve"> die von der Fachkraft der Schulsozialarbeit im Hinblick auf die </t>
    </r>
    <r>
      <rPr>
        <b/>
        <sz val="11"/>
        <color theme="1"/>
        <rFont val="Calibri"/>
        <family val="2"/>
        <scheme val="minor"/>
      </rPr>
      <t>Erziehung ihrer Kinder</t>
    </r>
    <r>
      <rPr>
        <sz val="11"/>
        <color theme="1"/>
        <rFont val="Calibri"/>
        <family val="2"/>
        <scheme val="minor"/>
      </rPr>
      <t xml:space="preserve"> individuell beraten wurden</t>
    </r>
  </si>
  <si>
    <r>
      <t xml:space="preserve">13.4 Zahl der </t>
    </r>
    <r>
      <rPr>
        <b/>
        <sz val="11"/>
        <color theme="1"/>
        <rFont val="Calibri"/>
        <family val="2"/>
        <scheme val="minor"/>
      </rPr>
      <t>weiblichen Erziehungsberechtigten</t>
    </r>
    <r>
      <rPr>
        <sz val="11"/>
        <color theme="1"/>
        <rFont val="Calibri"/>
        <family val="2"/>
        <scheme val="minor"/>
      </rPr>
      <t xml:space="preserve">, die von der Fachkraft der Schulsozialarbeit mit Angeboten der </t>
    </r>
    <r>
      <rPr>
        <b/>
        <sz val="11"/>
        <color theme="1"/>
        <rFont val="Calibri"/>
        <family val="2"/>
        <scheme val="minor"/>
      </rPr>
      <t>Elternbildung</t>
    </r>
    <r>
      <rPr>
        <sz val="11"/>
        <color theme="1"/>
        <rFont val="Calibri"/>
        <family val="2"/>
        <scheme val="minor"/>
      </rPr>
      <t xml:space="preserve"> zu allgemeinen Fragen der Erziehung und Bildung junger Menschen erreicht wurden (vgl. § 16 SGB VIII)</t>
    </r>
  </si>
  <si>
    <r>
      <t xml:space="preserve">13.5 Zahl der </t>
    </r>
    <r>
      <rPr>
        <b/>
        <sz val="11"/>
        <color theme="1"/>
        <rFont val="Calibri"/>
        <family val="2"/>
        <scheme val="minor"/>
      </rPr>
      <t>männlichen Erziehungsberechtigten</t>
    </r>
    <r>
      <rPr>
        <sz val="11"/>
        <color theme="1"/>
        <rFont val="Calibri"/>
        <family val="2"/>
        <scheme val="minor"/>
      </rPr>
      <t xml:space="preserve">, die von der Fachkraft der Schulsozialarbeit mit Angeboten der </t>
    </r>
    <r>
      <rPr>
        <b/>
        <sz val="11"/>
        <color theme="1"/>
        <rFont val="Calibri"/>
        <family val="2"/>
        <scheme val="minor"/>
      </rPr>
      <t>Elternbildung</t>
    </r>
    <r>
      <rPr>
        <sz val="11"/>
        <color theme="1"/>
        <rFont val="Calibri"/>
        <family val="2"/>
        <scheme val="minor"/>
      </rPr>
      <t xml:space="preserve"> zu allgemeinen Fragen der Erziehung und Bildung junger Menschen erreicht wurden (vgl. § 16 SGB VIII)</t>
    </r>
  </si>
  <si>
    <r>
      <t xml:space="preserve">13.6 </t>
    </r>
    <r>
      <rPr>
        <b/>
        <sz val="11"/>
        <color theme="1"/>
        <rFont val="Calibri"/>
        <family val="2"/>
        <scheme val="minor"/>
      </rPr>
      <t>Anzahl der Erziehungsberechtigten mit nichtbinärer Geschlechtsidentität</t>
    </r>
    <r>
      <rPr>
        <sz val="11"/>
        <color theme="1"/>
        <rFont val="Calibri"/>
        <family val="2"/>
        <scheme val="minor"/>
      </rPr>
      <t xml:space="preserve">, die von der Fachkraft der Schulsozialarbeit mit Angeboten der </t>
    </r>
    <r>
      <rPr>
        <b/>
        <sz val="11"/>
        <color theme="1"/>
        <rFont val="Calibri"/>
        <family val="2"/>
        <scheme val="minor"/>
      </rPr>
      <t>Elternbildung</t>
    </r>
    <r>
      <rPr>
        <sz val="11"/>
        <color theme="1"/>
        <rFont val="Calibri"/>
        <family val="2"/>
        <scheme val="minor"/>
      </rPr>
      <t xml:space="preserve"> zu allgemeinen Fragen der Erziehung und Bildung junger Menschen erreicht wurden (vgl. § 16 SGB VIII)</t>
    </r>
  </si>
  <si>
    <r>
      <t xml:space="preserve">13.7 Zahl der </t>
    </r>
    <r>
      <rPr>
        <b/>
        <sz val="11"/>
        <color theme="1"/>
        <rFont val="Calibri"/>
        <family val="2"/>
        <scheme val="minor"/>
      </rPr>
      <t>weiblichen Erziehungsberechtigten</t>
    </r>
    <r>
      <rPr>
        <sz val="11"/>
        <color theme="1"/>
        <rFont val="Calibri"/>
        <family val="2"/>
        <scheme val="minor"/>
      </rPr>
      <t xml:space="preserve">, die von der Fachkraft der Schulsozialarbeit mit Bildungsangeboten zu Fragen des </t>
    </r>
    <r>
      <rPr>
        <b/>
        <sz val="11"/>
        <color theme="1"/>
        <rFont val="Calibri"/>
        <family val="2"/>
        <scheme val="minor"/>
      </rPr>
      <t>erzieherischen Kinder- und Jugendschutzes</t>
    </r>
    <r>
      <rPr>
        <sz val="11"/>
        <color theme="1"/>
        <rFont val="Calibri"/>
        <family val="2"/>
        <scheme val="minor"/>
      </rPr>
      <t xml:space="preserve"> erreicht wurden (vgl. § 14 SGB VIII)</t>
    </r>
  </si>
  <si>
    <r>
      <t xml:space="preserve">13.8 Zahl der </t>
    </r>
    <r>
      <rPr>
        <b/>
        <sz val="11"/>
        <color theme="1"/>
        <rFont val="Calibri"/>
        <family val="2"/>
        <scheme val="minor"/>
      </rPr>
      <t>männlichen Erziehungsberechtigten</t>
    </r>
    <r>
      <rPr>
        <sz val="11"/>
        <color theme="1"/>
        <rFont val="Calibri"/>
        <family val="2"/>
        <scheme val="minor"/>
      </rPr>
      <t xml:space="preserve">, die von der Fachkraft der Schulsozialarbeit mit Bildungsangeboten zu Fragen des </t>
    </r>
    <r>
      <rPr>
        <b/>
        <sz val="11"/>
        <color theme="1"/>
        <rFont val="Calibri"/>
        <family val="2"/>
        <scheme val="minor"/>
      </rPr>
      <t>erzieherischen Kinder- und Jugendschutzes</t>
    </r>
    <r>
      <rPr>
        <sz val="11"/>
        <color theme="1"/>
        <rFont val="Calibri"/>
        <family val="2"/>
        <scheme val="minor"/>
      </rPr>
      <t xml:space="preserve"> erreicht wurden (vgl. § 14 SGB VIII)</t>
    </r>
  </si>
  <si>
    <r>
      <t xml:space="preserve">13.9 </t>
    </r>
    <r>
      <rPr>
        <b/>
        <sz val="11"/>
        <color theme="1"/>
        <rFont val="Calibri"/>
        <family val="2"/>
        <scheme val="minor"/>
      </rPr>
      <t>Anzahl der Erziehungsberechtigten mit nichtbinärer Geschlechtsidentität,</t>
    </r>
    <r>
      <rPr>
        <sz val="11"/>
        <color theme="1"/>
        <rFont val="Calibri"/>
        <family val="2"/>
        <scheme val="minor"/>
      </rPr>
      <t xml:space="preserve"> die von der Fachkraft der Schulsozialarbeit mit Bildungsangeboten zu Fragen des </t>
    </r>
    <r>
      <rPr>
        <b/>
        <sz val="11"/>
        <color theme="1"/>
        <rFont val="Calibri"/>
        <family val="2"/>
        <scheme val="minor"/>
      </rPr>
      <t>erzieherischen Kinder- und Jugendschutzes</t>
    </r>
    <r>
      <rPr>
        <sz val="11"/>
        <color theme="1"/>
        <rFont val="Calibri"/>
        <family val="2"/>
        <scheme val="minor"/>
      </rPr>
      <t xml:space="preserve"> erreicht wurden (vgl. § 14 SGB VIII)</t>
    </r>
  </si>
  <si>
    <r>
      <t xml:space="preserve">14.3 Zahl junger Menschen mit </t>
    </r>
    <r>
      <rPr>
        <b/>
        <sz val="11"/>
        <color theme="1"/>
        <rFont val="Calibri"/>
        <family val="2"/>
        <scheme val="minor"/>
      </rPr>
      <t>nichtbinärer Geschlechtsidentität</t>
    </r>
    <r>
      <rPr>
        <sz val="11"/>
        <color theme="1"/>
        <rFont val="Calibri"/>
        <family val="2"/>
        <scheme val="minor"/>
      </rPr>
      <t xml:space="preserve">, bezüglich derer die Fachkraft der Schulsozialarbeit </t>
    </r>
    <r>
      <rPr>
        <b/>
        <sz val="11"/>
        <color theme="1"/>
        <rFont val="Calibri"/>
        <family val="2"/>
        <scheme val="minor"/>
      </rPr>
      <t>Kontakte mit Betreuungskräften im außerunterrichtlichen Bereich von Ganztagsschulen</t>
    </r>
    <r>
      <rPr>
        <sz val="11"/>
        <color theme="1"/>
        <rFont val="Calibri"/>
        <family val="2"/>
        <scheme val="minor"/>
      </rPr>
      <t xml:space="preserve"> hatte, um gemeinsam nach Lösungen für individuelle Probleme der Schüler zu suchen</t>
    </r>
  </si>
  <si>
    <r>
      <t xml:space="preserve">14.4 Zahl der </t>
    </r>
    <r>
      <rPr>
        <b/>
        <sz val="11"/>
        <color theme="1"/>
        <rFont val="Calibri"/>
        <family val="2"/>
        <scheme val="minor"/>
      </rPr>
      <t>weiblichen Schülerinnen</t>
    </r>
    <r>
      <rPr>
        <sz val="11"/>
        <color theme="1"/>
        <rFont val="Calibri"/>
        <family val="2"/>
        <scheme val="minor"/>
      </rPr>
      <t xml:space="preserve">, bezüglich derer die Fachkraft der Schulsozialarbeit </t>
    </r>
    <r>
      <rPr>
        <b/>
        <sz val="11"/>
        <color theme="1"/>
        <rFont val="Calibri"/>
        <family val="2"/>
        <scheme val="minor"/>
      </rPr>
      <t>Kontakte mit Betreuungskräften im weiteren außerunterrichtlichen Bereich von Schulen</t>
    </r>
    <r>
      <rPr>
        <sz val="11"/>
        <color theme="1"/>
        <rFont val="Calibri"/>
        <family val="2"/>
        <scheme val="minor"/>
      </rPr>
      <t xml:space="preserve"> hatte (Kernzeitbetreuung, Hort an Schule, etc.), um gemeinsam nach Lösungen für individuelle Probleme der Schülerinnen zu suchen</t>
    </r>
  </si>
  <si>
    <r>
      <t xml:space="preserve">14.5 Zahl der </t>
    </r>
    <r>
      <rPr>
        <b/>
        <sz val="11"/>
        <color theme="1"/>
        <rFont val="Calibri"/>
        <family val="2"/>
        <scheme val="minor"/>
      </rPr>
      <t>männlichen Schüler</t>
    </r>
    <r>
      <rPr>
        <sz val="11"/>
        <color theme="1"/>
        <rFont val="Calibri"/>
        <family val="2"/>
        <scheme val="minor"/>
      </rPr>
      <t xml:space="preserve">, bezüglich derer die Fachkraft der Schulsozialarbeit </t>
    </r>
    <r>
      <rPr>
        <b/>
        <sz val="11"/>
        <color theme="1"/>
        <rFont val="Calibri"/>
        <family val="2"/>
        <scheme val="minor"/>
      </rPr>
      <t>Kontakte mit Betreuungskräften im weiteren außerunterrichtlichen Bereich von Schulen</t>
    </r>
    <r>
      <rPr>
        <sz val="11"/>
        <color theme="1"/>
        <rFont val="Calibri"/>
        <family val="2"/>
        <scheme val="minor"/>
      </rPr>
      <t xml:space="preserve"> hatte (Kernzeitbetreuung, Hort an Schule, etc.), um gemeinsam nach Lösungen für individuelle Probleme der Schüler zu suchen</t>
    </r>
  </si>
  <si>
    <r>
      <t xml:space="preserve">14.6 Zahl junger Menschen mit </t>
    </r>
    <r>
      <rPr>
        <b/>
        <sz val="11"/>
        <color theme="1"/>
        <rFont val="Calibri"/>
        <family val="2"/>
        <scheme val="minor"/>
      </rPr>
      <t>nichtbinärer Geschlechtsidentität</t>
    </r>
    <r>
      <rPr>
        <sz val="11"/>
        <color theme="1"/>
        <rFont val="Calibri"/>
        <family val="2"/>
        <scheme val="minor"/>
      </rPr>
      <t xml:space="preserve">, bezüglich derer die Fachkraft der Schulsozialarbeit </t>
    </r>
    <r>
      <rPr>
        <b/>
        <sz val="11"/>
        <color theme="1"/>
        <rFont val="Calibri"/>
        <family val="2"/>
        <scheme val="minor"/>
      </rPr>
      <t>Kontakte mit Betreuungskräften im weiteren außerunterrichtlichen Bereich von Schulen</t>
    </r>
    <r>
      <rPr>
        <sz val="11"/>
        <color theme="1"/>
        <rFont val="Calibri"/>
        <family val="2"/>
        <scheme val="minor"/>
      </rPr>
      <t xml:space="preserve"> hatte (Kernzeitbetreuung, Hort an Schule, etc.), um gemeinsam nach Lösungen für individuelle Probleme der Schüler zu suchen</t>
    </r>
  </si>
  <si>
    <r>
      <t>14.8 Gesamtanzahl der</t>
    </r>
    <r>
      <rPr>
        <b/>
        <sz val="11"/>
        <color theme="1"/>
        <rFont val="Calibri"/>
        <family val="2"/>
        <scheme val="minor"/>
      </rPr>
      <t xml:space="preserve"> teilnehmenden jungen Menschen in diesen Gruppen</t>
    </r>
  </si>
  <si>
    <r>
      <t xml:space="preserve">12.7 Zahl der </t>
    </r>
    <r>
      <rPr>
        <b/>
        <sz val="11"/>
        <color theme="1"/>
        <rFont val="Calibri"/>
        <family val="2"/>
        <scheme val="minor"/>
      </rPr>
      <t>Klassen,</t>
    </r>
    <r>
      <rPr>
        <sz val="11"/>
        <color theme="1"/>
        <rFont val="Calibri"/>
        <family val="2"/>
        <scheme val="minor"/>
      </rPr>
      <t xml:space="preserve"> bezüglich derer die Fachkraft der Schulsozialarbeit </t>
    </r>
    <r>
      <rPr>
        <b/>
        <sz val="11"/>
        <color theme="1"/>
        <rFont val="Calibri"/>
        <family val="2"/>
        <scheme val="minor"/>
      </rPr>
      <t>Kontakte mit Lehrerkräften</t>
    </r>
    <r>
      <rPr>
        <sz val="11"/>
        <color theme="1"/>
        <rFont val="Calibri"/>
        <family val="2"/>
        <scheme val="minor"/>
      </rPr>
      <t xml:space="preserve"> hatte, um gemeinsam nach Lösungen für klassenbezogene Probleme zu suchen</t>
    </r>
  </si>
  <si>
    <r>
      <t xml:space="preserve">12.1 Zahl der </t>
    </r>
    <r>
      <rPr>
        <b/>
        <sz val="11"/>
        <color theme="1"/>
        <rFont val="Calibri"/>
        <family val="2"/>
        <scheme val="minor"/>
      </rPr>
      <t>weiblichen Schülerinnen</t>
    </r>
    <r>
      <rPr>
        <sz val="11"/>
        <color theme="1"/>
        <rFont val="Calibri"/>
        <family val="2"/>
        <scheme val="minor"/>
      </rPr>
      <t>, bezüglich derer die Fachkraft der Schulsozialarbeit</t>
    </r>
    <r>
      <rPr>
        <b/>
        <sz val="11"/>
        <color theme="1"/>
        <rFont val="Calibri"/>
        <family val="2"/>
        <scheme val="minor"/>
      </rPr>
      <t xml:space="preserve"> Kontakte mit Lehrerkräften</t>
    </r>
    <r>
      <rPr>
        <sz val="11"/>
        <color theme="1"/>
        <rFont val="Calibri"/>
        <family val="2"/>
        <scheme val="minor"/>
      </rPr>
      <t xml:space="preserve"> hatte, um gemeinsam nach Lösungen für individuelle Probleme zu suchen</t>
    </r>
  </si>
  <si>
    <r>
      <t xml:space="preserve">12.2 Zahl der </t>
    </r>
    <r>
      <rPr>
        <b/>
        <sz val="11"/>
        <color theme="1"/>
        <rFont val="Calibri"/>
        <family val="2"/>
        <scheme val="minor"/>
      </rPr>
      <t>männlichen Schüler</t>
    </r>
    <r>
      <rPr>
        <sz val="11"/>
        <color theme="1"/>
        <rFont val="Calibri"/>
        <family val="2"/>
        <scheme val="minor"/>
      </rPr>
      <t xml:space="preserve">, bezüglich derer die Fachkraft der Schulsozialarbeit </t>
    </r>
    <r>
      <rPr>
        <b/>
        <sz val="11"/>
        <color theme="1"/>
        <rFont val="Calibri"/>
        <family val="2"/>
        <scheme val="minor"/>
      </rPr>
      <t xml:space="preserve">Kontakte mit Lehrerkräften </t>
    </r>
    <r>
      <rPr>
        <sz val="11"/>
        <color theme="1"/>
        <rFont val="Calibri"/>
        <family val="2"/>
        <scheme val="minor"/>
      </rPr>
      <t>hatte, um gemeinsam nach Lösungen für individuelle Probleme zu suchen</t>
    </r>
  </si>
  <si>
    <r>
      <t xml:space="preserve">12.3 Zahl der </t>
    </r>
    <r>
      <rPr>
        <b/>
        <sz val="11"/>
        <color theme="1"/>
        <rFont val="Calibri"/>
        <family val="2"/>
        <scheme val="minor"/>
      </rPr>
      <t>jungen Menschen mit nichtbinärer Geschlechtsidentität</t>
    </r>
    <r>
      <rPr>
        <sz val="11"/>
        <color theme="1"/>
        <rFont val="Calibri"/>
        <family val="2"/>
        <scheme val="minor"/>
      </rPr>
      <t xml:space="preserve">, bezüglich derer die Fachkraft der Schulsozialarbeit </t>
    </r>
    <r>
      <rPr>
        <b/>
        <sz val="11"/>
        <color theme="1"/>
        <rFont val="Calibri"/>
        <family val="2"/>
        <scheme val="minor"/>
      </rPr>
      <t>Kontakte mit Lehrerkräften</t>
    </r>
    <r>
      <rPr>
        <sz val="11"/>
        <color theme="1"/>
        <rFont val="Calibri"/>
        <family val="2"/>
        <scheme val="minor"/>
      </rPr>
      <t xml:space="preserve"> hatte, um gemeinsam nach Lösungen für individuelle Probleme zu suchen</t>
    </r>
  </si>
  <si>
    <r>
      <t xml:space="preserve">15.2 Gesamtanzahl der </t>
    </r>
    <r>
      <rPr>
        <b/>
        <sz val="11"/>
        <color theme="1"/>
        <rFont val="Calibri"/>
        <family val="2"/>
        <scheme val="minor"/>
      </rPr>
      <t>teilnehmenden Schüler:innen</t>
    </r>
    <r>
      <rPr>
        <sz val="11"/>
        <color theme="1"/>
        <rFont val="Calibri"/>
        <family val="2"/>
        <scheme val="minor"/>
      </rPr>
      <t xml:space="preserve"> in diesen Gruppen</t>
    </r>
  </si>
  <si>
    <r>
      <t xml:space="preserve">15.4 Gesamtanzahl der </t>
    </r>
    <r>
      <rPr>
        <b/>
        <sz val="11"/>
        <color theme="1"/>
        <rFont val="Calibri"/>
        <family val="2"/>
        <scheme val="minor"/>
      </rPr>
      <t>teilnehmenden Schüler:innen</t>
    </r>
    <r>
      <rPr>
        <sz val="11"/>
        <color theme="1"/>
        <rFont val="Calibri"/>
        <family val="2"/>
        <scheme val="minor"/>
      </rPr>
      <t xml:space="preserve"> in diesen Gruppen</t>
    </r>
  </si>
  <si>
    <r>
      <t>15.6 Gesamtanzahl der</t>
    </r>
    <r>
      <rPr>
        <b/>
        <sz val="11"/>
        <color theme="1"/>
        <rFont val="Calibri"/>
        <family val="2"/>
        <scheme val="minor"/>
      </rPr>
      <t xml:space="preserve"> teilnehmenden Schüler:innen</t>
    </r>
    <r>
      <rPr>
        <sz val="11"/>
        <color theme="1"/>
        <rFont val="Calibri"/>
        <family val="2"/>
        <scheme val="minor"/>
      </rPr>
      <t xml:space="preserve"> in diesen Gruppen</t>
    </r>
  </si>
  <si>
    <r>
      <t xml:space="preserve">16.2 Gesamtanzahl der </t>
    </r>
    <r>
      <rPr>
        <b/>
        <sz val="11"/>
        <color theme="1"/>
        <rFont val="Calibri"/>
        <family val="2"/>
        <scheme val="minor"/>
      </rPr>
      <t>teilnehmenden Schüler:innen</t>
    </r>
    <r>
      <rPr>
        <sz val="11"/>
        <color theme="1"/>
        <rFont val="Calibri"/>
        <family val="2"/>
        <scheme val="minor"/>
      </rPr>
      <t xml:space="preserve"> in diesen Gruppen</t>
    </r>
  </si>
  <si>
    <r>
      <t>16.4 Gesamtanzahl der</t>
    </r>
    <r>
      <rPr>
        <b/>
        <sz val="11"/>
        <color theme="1"/>
        <rFont val="Calibri"/>
        <family val="2"/>
        <scheme val="minor"/>
      </rPr>
      <t xml:space="preserve"> teilnehmenden Schüler:innen</t>
    </r>
    <r>
      <rPr>
        <sz val="11"/>
        <color theme="1"/>
        <rFont val="Calibri"/>
        <family val="2"/>
        <scheme val="minor"/>
      </rPr>
      <t xml:space="preserve"> in diesen Gruppen</t>
    </r>
  </si>
  <si>
    <r>
      <t xml:space="preserve">16.6 Gesamtanzahl der </t>
    </r>
    <r>
      <rPr>
        <b/>
        <sz val="11"/>
        <color theme="1"/>
        <rFont val="Calibri"/>
        <family val="2"/>
        <scheme val="minor"/>
      </rPr>
      <t>teilnehmenden Schüler:innen</t>
    </r>
    <r>
      <rPr>
        <sz val="11"/>
        <color theme="1"/>
        <rFont val="Calibri"/>
        <family val="2"/>
        <scheme val="minor"/>
      </rPr>
      <t xml:space="preserve"> in diesen Gruppen</t>
    </r>
  </si>
  <si>
    <r>
      <t xml:space="preserve">17.2 Gesamtanzahl der dabei </t>
    </r>
    <r>
      <rPr>
        <b/>
        <sz val="11"/>
        <color theme="1"/>
        <rFont val="Calibri"/>
        <family val="2"/>
        <scheme val="minor"/>
      </rPr>
      <t>teilnehmenden Schüler:innen</t>
    </r>
  </si>
  <si>
    <r>
      <t>17.4 Gesamtanzahl der dabei</t>
    </r>
    <r>
      <rPr>
        <b/>
        <sz val="11"/>
        <color theme="1"/>
        <rFont val="Calibri"/>
        <family val="2"/>
        <scheme val="minor"/>
      </rPr>
      <t xml:space="preserve"> teilnehmenden Schüler:innen</t>
    </r>
  </si>
  <si>
    <r>
      <t>17.6 Gesamtanzahl der dabei</t>
    </r>
    <r>
      <rPr>
        <b/>
        <sz val="11"/>
        <color theme="1"/>
        <rFont val="Calibri"/>
        <family val="2"/>
        <scheme val="minor"/>
      </rPr>
      <t xml:space="preserve"> teilnehmenden Schüler:innen</t>
    </r>
  </si>
  <si>
    <r>
      <t>17.8 Gesamtanzahl der dabei</t>
    </r>
    <r>
      <rPr>
        <b/>
        <sz val="11"/>
        <color theme="1"/>
        <rFont val="Calibri"/>
        <family val="2"/>
        <scheme val="minor"/>
      </rPr>
      <t xml:space="preserve"> teilnehmenden Schüler:innen</t>
    </r>
  </si>
  <si>
    <r>
      <t xml:space="preserve">17.10 Gesamtanzahl der </t>
    </r>
    <r>
      <rPr>
        <b/>
        <sz val="11"/>
        <color theme="1"/>
        <rFont val="Calibri"/>
        <family val="2"/>
        <scheme val="minor"/>
      </rPr>
      <t>teilnehmenden Schüler:innen</t>
    </r>
  </si>
  <si>
    <r>
      <t>17.12 Gesamtanzahl der</t>
    </r>
    <r>
      <rPr>
        <b/>
        <sz val="11"/>
        <color theme="1"/>
        <rFont val="Calibri"/>
        <family val="2"/>
        <scheme val="minor"/>
      </rPr>
      <t xml:space="preserve"> teilnehmenden Schüler:innen</t>
    </r>
  </si>
  <si>
    <r>
      <t xml:space="preserve">18.2 Gesamtanzahl der dabei </t>
    </r>
    <r>
      <rPr>
        <b/>
        <sz val="11"/>
        <color theme="1"/>
        <rFont val="Calibri"/>
        <family val="2"/>
        <scheme val="minor"/>
      </rPr>
      <t>teilnehmenden Schüler:innen</t>
    </r>
  </si>
  <si>
    <r>
      <t>19.4 Anzahl</t>
    </r>
    <r>
      <rPr>
        <b/>
        <sz val="11"/>
        <color theme="1"/>
        <rFont val="Calibri"/>
        <family val="2"/>
        <scheme val="minor"/>
      </rPr>
      <t xml:space="preserve"> Schüler:innen pro Woche </t>
    </r>
  </si>
  <si>
    <t xml:space="preserve">20. Offene Angebote für alle junge Menschen an der Schule (Teil 2) offene Gruppenangebote (Durchschnittswerte) </t>
  </si>
  <si>
    <t>19. Offene Angebote für alle junge Menschen an der Schule (Teil 1) Offene Treffpunkte (Durchschnittswerte)</t>
  </si>
  <si>
    <r>
      <t xml:space="preserve">20.4 Anzahl </t>
    </r>
    <r>
      <rPr>
        <b/>
        <sz val="11"/>
        <color theme="1"/>
        <rFont val="Calibri"/>
        <family val="2"/>
        <scheme val="minor"/>
      </rPr>
      <t xml:space="preserve">Schüler:innen pro Woche </t>
    </r>
  </si>
  <si>
    <t>Anzahl erreichter junger Menschen</t>
  </si>
  <si>
    <t>Anzahl divers</t>
  </si>
  <si>
    <t>Junge Menschen</t>
  </si>
  <si>
    <t>Offene Angebote für alle junge Menschen an der Schule</t>
  </si>
  <si>
    <t>Bertungsthemen</t>
  </si>
  <si>
    <t>weiblich</t>
  </si>
  <si>
    <t>divers</t>
  </si>
  <si>
    <t>summe</t>
  </si>
  <si>
    <t>1.1_Lebensplanung</t>
  </si>
  <si>
    <t>1.2_Ausbildung</t>
  </si>
  <si>
    <t>1.3_Praktikum</t>
  </si>
  <si>
    <t>1.4_Maßnahmenvermittlung</t>
  </si>
  <si>
    <t>1.5_Zielvereinbarungsgespräch</t>
  </si>
  <si>
    <t>1.6_Sonstiges</t>
  </si>
  <si>
    <t>2.1_psychische Belastungen</t>
  </si>
  <si>
    <t>2.2_Familienthematik / Partnerschaft</t>
  </si>
  <si>
    <t>2.3_Freunde</t>
  </si>
  <si>
    <t>2.4_Drogenkonsum</t>
  </si>
  <si>
    <t>2.5_Finanzielle Situation</t>
  </si>
  <si>
    <t>2.6_Delinquenz</t>
  </si>
  <si>
    <t>2.7_Elternschaft</t>
  </si>
  <si>
    <t>2.8_Aufenthaltsstatus</t>
  </si>
  <si>
    <t>2.9_Abschiebung</t>
  </si>
  <si>
    <t>2.10_Freizeitgestaltung</t>
  </si>
  <si>
    <t>2.11_Sonstiges</t>
  </si>
  <si>
    <t>3.1_Verhalten</t>
  </si>
  <si>
    <t>3.2_Probleme mit Mitschüler/innen</t>
  </si>
  <si>
    <t>3.3_Probleme mit Lehrkräften</t>
  </si>
  <si>
    <t>3.4_Überforderung</t>
  </si>
  <si>
    <t>3.5_ Fehlzeiten</t>
  </si>
  <si>
    <t>3.6_§90 SchulG</t>
  </si>
  <si>
    <t>3.7_Schulabbruch</t>
  </si>
  <si>
    <t>3.8_Streitschlichtung</t>
  </si>
  <si>
    <t>3.9_Sonstiges</t>
  </si>
  <si>
    <t>4.1_Verhalten</t>
  </si>
  <si>
    <t>4.2_Probleme mit Mitschüler/innen</t>
  </si>
  <si>
    <t>4.3_Probleme mit Lehrkräften</t>
  </si>
  <si>
    <t>4.4_Probleme / Schwierigkeiten im Betrieb</t>
  </si>
  <si>
    <t>4.5_Überforderung</t>
  </si>
  <si>
    <t>4.6_Fehlzeiten</t>
  </si>
  <si>
    <t>4.7_§90 SchulG</t>
  </si>
  <si>
    <t>4.8_Schulabbruch</t>
  </si>
  <si>
    <t>4.9_Sonstiges</t>
  </si>
  <si>
    <t>5.1_Sucht / Drogenproblematik</t>
  </si>
  <si>
    <t>5.2_psychische Erkrankungen</t>
  </si>
  <si>
    <t>5.3_physische Erkrankungen</t>
  </si>
  <si>
    <t>5.4_therapiestationärer Aufenthalt</t>
  </si>
  <si>
    <t>5.5_Sonstiges</t>
  </si>
  <si>
    <t>6.1_sexuelle Übergriffe</t>
  </si>
  <si>
    <t>6.2_sexualisierte Gewalt (strafrechtlich verfolgbar)</t>
  </si>
  <si>
    <t>6.3_psychische Gewalt</t>
  </si>
  <si>
    <t>6.4_körperliche Gewalt</t>
  </si>
  <si>
    <t>6.5_Sonstiges</t>
  </si>
  <si>
    <t>7.1_einzelne/r Schüler/in</t>
  </si>
  <si>
    <t>7.2_in der Klasse</t>
  </si>
  <si>
    <t>7.3_in der Ausbildung</t>
  </si>
  <si>
    <t>7.4_Cybermobbing</t>
  </si>
  <si>
    <t>7.5_Sonstiges</t>
  </si>
  <si>
    <r>
      <t>Bitte zunächst zur</t>
    </r>
    <r>
      <rPr>
        <b/>
        <sz val="10"/>
        <color rgb="FFFF0000"/>
        <rFont val="Calibri"/>
        <family val="2"/>
        <scheme val="minor"/>
      </rPr>
      <t xml:space="preserve"> Zeile 56 runterscrollen</t>
    </r>
    <r>
      <rPr>
        <sz val="10"/>
        <color rgb="FFFF0000"/>
        <rFont val="Calibri"/>
        <family val="2"/>
        <scheme val="minor"/>
      </rPr>
      <t xml:space="preserve"> und in</t>
    </r>
    <r>
      <rPr>
        <b/>
        <sz val="10"/>
        <color rgb="FFFF0000"/>
        <rFont val="Calibri"/>
        <family val="2"/>
        <scheme val="minor"/>
      </rPr>
      <t xml:space="preserve"> Spalte B </t>
    </r>
    <r>
      <rPr>
        <sz val="10"/>
        <color rgb="FFFF0000"/>
        <rFont val="Calibri"/>
        <family val="2"/>
        <scheme val="minor"/>
      </rPr>
      <t xml:space="preserve">den </t>
    </r>
    <r>
      <rPr>
        <b/>
        <sz val="10"/>
        <color rgb="FFFF0000"/>
        <rFont val="Calibri"/>
        <family val="2"/>
        <scheme val="minor"/>
      </rPr>
      <t>Namen bzw. Kürzel</t>
    </r>
    <r>
      <rPr>
        <sz val="10"/>
        <color rgb="FFFF0000"/>
        <rFont val="Calibri"/>
        <family val="2"/>
        <scheme val="minor"/>
      </rPr>
      <t xml:space="preserve"> sowie den Beratungsanlass des neuen Falls eintragen. Der Name erscheint dann in den Wochenspalten beim draufklicken auf eine Zelle automatisch in der Auswahlliste. Kommt eine Schülerin nach abgeschlossener Beratung zu einem erneuten Beratungstermin, bitte ein neues bzw. verändertes Kürzel wählen (z.Bsp. Vorname1, Vorname2..), da der Fall erneut gezählt wird. 
Arbeiten zwei SchulsozialarbeiterInnen am selben Fall, ist dieser nur einmal zu erfassen. 
Beratungsanlass: Auswahlliste - bitte rechts scrollen und Thema (</t>
    </r>
    <r>
      <rPr>
        <b/>
        <sz val="10"/>
        <color rgb="FFFF0000"/>
        <rFont val="Calibri"/>
        <family val="2"/>
        <scheme val="minor"/>
      </rPr>
      <t>Unterthemen / zweite Aufzählungseben - z.Bsp. 2.1</t>
    </r>
    <r>
      <rPr>
        <sz val="10"/>
        <color rgb="FFFF0000"/>
        <rFont val="Calibri"/>
        <family val="2"/>
        <scheme val="minor"/>
      </rPr>
      <t>) auswählen!</t>
    </r>
  </si>
  <si>
    <r>
      <t>Bitte zunächst zur</t>
    </r>
    <r>
      <rPr>
        <b/>
        <sz val="10"/>
        <color rgb="FFFF0000"/>
        <rFont val="Calibri"/>
        <family val="2"/>
        <scheme val="minor"/>
      </rPr>
      <t xml:space="preserve"> Zeile 56 runterscrollen</t>
    </r>
    <r>
      <rPr>
        <sz val="10"/>
        <color rgb="FFFF0000"/>
        <rFont val="Calibri"/>
        <family val="2"/>
        <scheme val="minor"/>
      </rPr>
      <t xml:space="preserve"> und in</t>
    </r>
    <r>
      <rPr>
        <b/>
        <sz val="10"/>
        <color rgb="FFFF0000"/>
        <rFont val="Calibri"/>
        <family val="2"/>
        <scheme val="minor"/>
      </rPr>
      <t xml:space="preserve"> Spalte B </t>
    </r>
    <r>
      <rPr>
        <sz val="10"/>
        <color rgb="FFFF0000"/>
        <rFont val="Calibri"/>
        <family val="2"/>
        <scheme val="minor"/>
      </rPr>
      <t xml:space="preserve">den </t>
    </r>
    <r>
      <rPr>
        <b/>
        <sz val="10"/>
        <color rgb="FFFF0000"/>
        <rFont val="Calibri"/>
        <family val="2"/>
        <scheme val="minor"/>
      </rPr>
      <t>Namen bzw. Kürzel</t>
    </r>
    <r>
      <rPr>
        <sz val="10"/>
        <color rgb="FFFF0000"/>
        <rFont val="Calibri"/>
        <family val="2"/>
        <scheme val="minor"/>
      </rPr>
      <t xml:space="preserve"> sowie den Beratungsanlass des neuen Falls eintragen. Der Name erscheint dann in den Wochenspalten beim draufklicken auf eine Zelle automatisch in der Auswahlliste. Kommt ein Schüler nach abgeschlossener Beratung zu einem erneuten Beratungstermin, bitte ein neues bzw. verändertes Kürzel wählen (z.Bsp. Vorname1, Vorname2..), da der Fall erneut gezählt wird.
Arbeiten zwei SchulsozialarbeiterInnen am selben Fall, ist dieser nur einmal zu erfassen. 
Beratungsanlass: Auswahlliste - bitte rechts scrollen und Thema </t>
    </r>
    <r>
      <rPr>
        <b/>
        <sz val="10"/>
        <color rgb="FFFF0000"/>
        <rFont val="Calibri"/>
        <family val="2"/>
        <scheme val="minor"/>
      </rPr>
      <t>(Unterthemen / zweite Aufzählungseben - z.Bsp. 2.1)</t>
    </r>
    <r>
      <rPr>
        <sz val="10"/>
        <color rgb="FFFF0000"/>
        <rFont val="Calibri"/>
        <family val="2"/>
        <scheme val="minor"/>
      </rPr>
      <t xml:space="preserve"> auswählen!</t>
    </r>
  </si>
  <si>
    <r>
      <t>Bitte zunächst zur</t>
    </r>
    <r>
      <rPr>
        <b/>
        <sz val="10"/>
        <color rgb="FFFF0000"/>
        <rFont val="Calibri"/>
        <family val="2"/>
        <scheme val="minor"/>
      </rPr>
      <t xml:space="preserve"> Zeile 56 runterscrollen</t>
    </r>
    <r>
      <rPr>
        <sz val="10"/>
        <color rgb="FFFF0000"/>
        <rFont val="Calibri"/>
        <family val="2"/>
        <scheme val="minor"/>
      </rPr>
      <t xml:space="preserve"> und in</t>
    </r>
    <r>
      <rPr>
        <b/>
        <sz val="10"/>
        <color rgb="FFFF0000"/>
        <rFont val="Calibri"/>
        <family val="2"/>
        <scheme val="minor"/>
      </rPr>
      <t xml:space="preserve"> Spalte B </t>
    </r>
    <r>
      <rPr>
        <sz val="10"/>
        <color rgb="FFFF0000"/>
        <rFont val="Calibri"/>
        <family val="2"/>
        <scheme val="minor"/>
      </rPr>
      <t xml:space="preserve">den </t>
    </r>
    <r>
      <rPr>
        <b/>
        <sz val="10"/>
        <color rgb="FFFF0000"/>
        <rFont val="Calibri"/>
        <family val="2"/>
        <scheme val="minor"/>
      </rPr>
      <t>Namen bzw. Kürzel</t>
    </r>
    <r>
      <rPr>
        <sz val="10"/>
        <color rgb="FFFF0000"/>
        <rFont val="Calibri"/>
        <family val="2"/>
        <scheme val="minor"/>
      </rPr>
      <t xml:space="preserve"> sowie den Beratungsanlass des neuen Falls eintragen. Der Name erscheint dann in den Wochenspalten beim draufklicken auf eine Zelle automatisch in der Auswahlliste. Kommt ein junger Mensch nach abgeschlossener Beratung zu einem erneuten Beratungstermin, bitte ein neues bzw. verändertes Kürzel wählen (z.Bsp. Vorname1, Vorname2..), da der Fall erneut gezählt wird.
Arbeiten zwei SchulsozialarbeiterInnen am selben Fall, ist dieser nur einmal zu erfassen. 
Beratungsanlass: Auswahlliste - bitte rechts scrollen und Thema (</t>
    </r>
    <r>
      <rPr>
        <b/>
        <sz val="10"/>
        <color rgb="FFFF0000"/>
        <rFont val="Calibri"/>
        <family val="2"/>
        <scheme val="minor"/>
      </rPr>
      <t>Unterthemen / zweite Aufzählungseben - z.Bsp. 2.1</t>
    </r>
    <r>
      <rPr>
        <sz val="10"/>
        <color rgb="FFFF0000"/>
        <rFont val="Calibri"/>
        <family val="2"/>
        <scheme val="minor"/>
      </rPr>
      <t>) auswählen!</t>
    </r>
  </si>
  <si>
    <t>8.1_§8a</t>
  </si>
  <si>
    <t>9.1_Sonstiges</t>
  </si>
  <si>
    <t>Zukunftswegeplanung</t>
  </si>
  <si>
    <t>Private Situation / psychische Belastungen</t>
  </si>
  <si>
    <t>Schule (Vollzeit)</t>
  </si>
  <si>
    <t>Ausbildung (BS-Teilzeit)</t>
  </si>
  <si>
    <t>Krankheit</t>
  </si>
  <si>
    <t>Gewalt</t>
  </si>
  <si>
    <t>§8a SGB VIII</t>
  </si>
  <si>
    <t>Einzelfallhilfen mit jungen Menschen mit nichtbinärer Geschlechtsidentität (10.3; 10.6 im Online-Erhebungsbogen)</t>
  </si>
  <si>
    <t>Einzelfallhilfen mit männlichen Schülern (10.2; 10.5 im Online-Erhebungsbogen)</t>
  </si>
  <si>
    <t>Einzelfallhilfen mit weiblichen Schülerinnen (10.1; 10.4 im Online-Erhebungsbogen)</t>
  </si>
  <si>
    <t>Gefährdungseinschätzung, Zusammenarbeit, Beratung (10.7 – 14.10 im Online-Erhebungsbogen)</t>
  </si>
  <si>
    <r>
      <t>Die aktuelle Excel-Version ist dahingehend modifiziert, dass im Reiter "</t>
    </r>
    <r>
      <rPr>
        <i/>
        <sz val="12"/>
        <color theme="0"/>
        <rFont val="Calibri"/>
        <family val="2"/>
        <scheme val="minor"/>
      </rPr>
      <t>Gefährdungseinschätzung, Zusammenarbeit, Beratung</t>
    </r>
    <r>
      <rPr>
        <sz val="12"/>
        <color theme="0"/>
        <rFont val="Calibri"/>
        <family val="2"/>
        <scheme val="minor"/>
      </rPr>
      <t xml:space="preserve">" die Anzahl der Schüler*innen nicht mehr in Summe pro Woche eingetragen wird, sondern die Namenskürzel aus den beiden Reitern zur EFH zugeordnet werden können und automatisch gezählt werden. (Sollte die Anzahl der Spalten / Woche im Einzelfall nicht ausreichen, kann eine Spalte ergänzt werden)
Für Fachkräfte, die die Excel parallel zur Falldokumentation nutzen wollen, sind zwei beispielhafte Reiter (männlich/weiblich/divers) angelegt und mit dem jeweils ersten Namen in den Reitern zur EFH verknüpft. </t>
    </r>
  </si>
  <si>
    <r>
      <t xml:space="preserve">Auf Anregung des LK Ortnaukreis sind in den Feldern </t>
    </r>
    <r>
      <rPr>
        <b/>
        <sz val="12"/>
        <color theme="0"/>
        <rFont val="Calibri"/>
        <family val="2"/>
        <scheme val="minor"/>
      </rPr>
      <t xml:space="preserve">Beratungsanlass / Thema </t>
    </r>
    <r>
      <rPr>
        <sz val="12"/>
        <color theme="0"/>
        <rFont val="Calibri"/>
        <family val="2"/>
        <scheme val="minor"/>
      </rPr>
      <t>Ober- und Unterthemen zur Auswahl hinterlegt. Bitte nutzen Sie die Unterthemen (zweite Aufzählungsebene, z. Bsp. 2.1) zum Eintrag, die Beispielauswertung erfolgt zu den Oberthemen.</t>
    </r>
  </si>
  <si>
    <r>
      <t xml:space="preserve">12.8 Zahl der </t>
    </r>
    <r>
      <rPr>
        <b/>
        <sz val="11"/>
        <color theme="1"/>
        <rFont val="Calibri"/>
        <family val="2"/>
        <scheme val="minor"/>
      </rPr>
      <t>Lehrkräfte</t>
    </r>
    <r>
      <rPr>
        <sz val="11"/>
        <color theme="1"/>
        <rFont val="Calibri"/>
        <family val="2"/>
        <scheme val="minor"/>
      </rPr>
      <t xml:space="preserve">, die im Sinne eines Coaching unabhängig von einem konkreten Themenbezug zu einzelnen SuS / Klassen wie in 12.2-12.5 </t>
    </r>
    <r>
      <rPr>
        <b/>
        <sz val="11"/>
        <color theme="1"/>
        <rFont val="Calibri"/>
        <family val="2"/>
        <scheme val="minor"/>
      </rPr>
      <t>individuell</t>
    </r>
    <r>
      <rPr>
        <sz val="11"/>
        <color theme="1"/>
        <rFont val="Calibri"/>
        <family val="2"/>
        <scheme val="minor"/>
      </rPr>
      <t xml:space="preserve"> von der Fachkraft der Schulsozialarbeit </t>
    </r>
    <r>
      <rPr>
        <b/>
        <sz val="11"/>
        <color theme="1"/>
        <rFont val="Calibri"/>
        <family val="2"/>
        <scheme val="minor"/>
      </rPr>
      <t>beraten</t>
    </r>
    <r>
      <rPr>
        <sz val="11"/>
        <color theme="1"/>
        <rFont val="Calibri"/>
        <family val="2"/>
        <scheme val="minor"/>
      </rPr>
      <t xml:space="preserve"> wurde</t>
    </r>
  </si>
  <si>
    <r>
      <t xml:space="preserve">14.7 Zahl der </t>
    </r>
    <r>
      <rPr>
        <b/>
        <sz val="11"/>
        <color theme="1"/>
        <rFont val="Calibri"/>
        <family val="2"/>
        <scheme val="minor"/>
      </rPr>
      <t>Betreuungsgruppen,</t>
    </r>
    <r>
      <rPr>
        <sz val="11"/>
        <color theme="1"/>
        <rFont val="Calibri"/>
        <family val="2"/>
        <scheme val="minor"/>
      </rPr>
      <t xml:space="preserve"> bezüglich derer die Fachkraft der Schulsozialarbeit </t>
    </r>
    <r>
      <rPr>
        <b/>
        <sz val="11"/>
        <color theme="1"/>
        <rFont val="Calibri"/>
        <family val="2"/>
        <scheme val="minor"/>
      </rPr>
      <t xml:space="preserve">Kontakte mit Betreuungskräften im außerunterrichtlichen Bereich von Ganztagsschulen </t>
    </r>
    <r>
      <rPr>
        <sz val="11"/>
        <color theme="1"/>
        <rFont val="Calibri"/>
        <family val="2"/>
        <scheme val="minor"/>
      </rPr>
      <t>hatte, um sie im Hinblick auf Gruppenprobleme  in Betreuungsgruppen zu beraten</t>
    </r>
  </si>
  <si>
    <r>
      <t xml:space="preserve">14.9 Zahl der </t>
    </r>
    <r>
      <rPr>
        <b/>
        <sz val="11"/>
        <color theme="1"/>
        <rFont val="Calibri"/>
        <family val="2"/>
        <scheme val="minor"/>
      </rPr>
      <t>Betreuungsgruppen,</t>
    </r>
    <r>
      <rPr>
        <sz val="11"/>
        <color theme="1"/>
        <rFont val="Calibri"/>
        <family val="2"/>
        <scheme val="minor"/>
      </rPr>
      <t xml:space="preserve"> bezüglich derer die Fachkraft der Schulsozialarbeit </t>
    </r>
    <r>
      <rPr>
        <b/>
        <sz val="11"/>
        <color theme="1"/>
        <rFont val="Calibri"/>
        <family val="2"/>
        <scheme val="minor"/>
      </rPr>
      <t>Kontakte mit Betreuungskräften im weiteren außerunterrichtlichen Bereich von Schulen</t>
    </r>
    <r>
      <rPr>
        <sz val="11"/>
        <color theme="1"/>
        <rFont val="Calibri"/>
        <family val="2"/>
        <scheme val="minor"/>
      </rPr>
      <t xml:space="preserve"> hatte (Kernzeitbetreuung, Hort an Schule, etc.), um sie im Hinblick auf Gruppenprobleme  in Betreuungsgruppen zu beraten</t>
    </r>
  </si>
  <si>
    <r>
      <t>14.10 Gesamtanzahl der</t>
    </r>
    <r>
      <rPr>
        <b/>
        <sz val="11"/>
        <color theme="1"/>
        <rFont val="Calibri"/>
        <family val="2"/>
        <scheme val="minor"/>
      </rPr>
      <t xml:space="preserve"> teilnehmenden jungen Menschen in diesen Gruppen</t>
    </r>
  </si>
  <si>
    <t>21. Anmerkungen</t>
  </si>
  <si>
    <t xml:space="preserve"> + Text mit Doppelklick +</t>
  </si>
  <si>
    <t xml:space="preserve">Klassenlehrer:in: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</si>
</sst>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7"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11"/>
      <color theme="1"/>
      <name val="Calibri"/>
      <family val="2"/>
      <scheme val="minor"/>
    </font>
    <font>
      <b/>
      <u/>
      <sz val="11"/>
      <color theme="1"/>
      <name val="Calibri"/>
      <family val="2"/>
      <scheme val="minor"/>
    </font>
    <font>
      <b/>
      <sz val="11"/>
      <color theme="1"/>
      <name val="Symbol"/>
      <family val="1"/>
      <charset val="2"/>
    </font>
    <font>
      <i/>
      <sz val="11"/>
      <color rgb="FFFF0000"/>
      <name val="Calibri"/>
      <family val="2"/>
      <scheme val="minor"/>
    </font>
    <font>
      <b/>
      <i/>
      <sz val="11"/>
      <color rgb="FFFF0000"/>
      <name val="Calibri"/>
      <family val="2"/>
      <scheme val="minor"/>
    </font>
    <font>
      <sz val="12"/>
      <color theme="1"/>
      <name val="Calibri"/>
      <family val="2"/>
      <scheme val="minor"/>
    </font>
    <font>
      <sz val="9"/>
      <color indexed="81"/>
      <name val="Tahoma"/>
      <family val="2"/>
    </font>
    <font>
      <b/>
      <sz val="9"/>
      <color indexed="81"/>
      <name val="Tahoma"/>
      <family val="2"/>
    </font>
    <font>
      <b/>
      <sz val="12"/>
      <color theme="1"/>
      <name val="Calibri"/>
      <family val="2"/>
      <scheme val="minor"/>
    </font>
    <font>
      <u/>
      <sz val="11"/>
      <color theme="10"/>
      <name val="Calibri"/>
      <family val="2"/>
      <scheme val="minor"/>
    </font>
    <font>
      <u/>
      <sz val="12"/>
      <color theme="10"/>
      <name val="Calibri"/>
      <family val="2"/>
      <scheme val="minor"/>
    </font>
    <font>
      <sz val="9"/>
      <color rgb="FFFF0000"/>
      <name val="Calibri"/>
      <family val="2"/>
      <scheme val="minor"/>
    </font>
    <font>
      <sz val="10"/>
      <color rgb="FFFF0000"/>
      <name val="Calibri"/>
      <family val="2"/>
      <scheme val="minor"/>
    </font>
    <font>
      <b/>
      <sz val="10"/>
      <color rgb="FFFF0000"/>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name val="Calibri"/>
      <family val="2"/>
      <scheme val="minor"/>
    </font>
    <font>
      <b/>
      <i/>
      <sz val="12"/>
      <color theme="1"/>
      <name val="Calibri"/>
      <family val="2"/>
      <scheme val="minor"/>
    </font>
    <font>
      <b/>
      <sz val="12"/>
      <color rgb="FFFF0000"/>
      <name val="Calibri"/>
      <family val="2"/>
      <scheme val="minor"/>
    </font>
    <font>
      <b/>
      <sz val="14"/>
      <color theme="1"/>
      <name val="Calibri"/>
      <family val="2"/>
      <scheme val="minor"/>
    </font>
    <font>
      <b/>
      <u/>
      <sz val="12"/>
      <color theme="10"/>
      <name val="Calibri"/>
      <family val="2"/>
      <scheme val="minor"/>
    </font>
    <font>
      <b/>
      <i/>
      <u/>
      <sz val="12"/>
      <color theme="10"/>
      <name val="Calibri"/>
      <family val="2"/>
      <scheme val="minor"/>
    </font>
    <font>
      <b/>
      <u/>
      <sz val="9"/>
      <color indexed="81"/>
      <name val="Tahoma"/>
      <family val="2"/>
    </font>
    <font>
      <i/>
      <sz val="9"/>
      <color rgb="FFFF0000"/>
      <name val="Calibri"/>
      <family val="2"/>
      <scheme val="minor"/>
    </font>
    <font>
      <i/>
      <u/>
      <sz val="9"/>
      <color rgb="FFFF0000"/>
      <name val="Calibri"/>
      <family val="2"/>
      <scheme val="minor"/>
    </font>
    <font>
      <sz val="11"/>
      <color theme="4" tint="-0.499984740745262"/>
      <name val="Calibri"/>
      <family val="2"/>
      <scheme val="minor"/>
    </font>
    <font>
      <b/>
      <u/>
      <sz val="11"/>
      <color theme="0"/>
      <name val="Calibri"/>
      <family val="2"/>
      <scheme val="minor"/>
    </font>
    <font>
      <b/>
      <sz val="11"/>
      <color rgb="FFFF0000"/>
      <name val="Calibri"/>
      <family val="2"/>
      <scheme val="minor"/>
    </font>
    <font>
      <sz val="12"/>
      <color theme="0"/>
      <name val="Calibri"/>
      <family val="2"/>
      <scheme val="minor"/>
    </font>
    <font>
      <sz val="16"/>
      <color theme="0"/>
      <name val="Calibri"/>
      <family val="2"/>
      <scheme val="minor"/>
    </font>
    <font>
      <b/>
      <sz val="16"/>
      <color theme="0"/>
      <name val="Calibri"/>
      <family val="2"/>
      <scheme val="minor"/>
    </font>
    <font>
      <i/>
      <sz val="12"/>
      <color theme="0"/>
      <name val="Calibri"/>
      <family val="2"/>
      <scheme val="minor"/>
    </font>
    <font>
      <b/>
      <i/>
      <sz val="11"/>
      <color theme="1"/>
      <name val="Calibri"/>
      <family val="2"/>
      <scheme val="minor"/>
    </font>
    <font>
      <sz val="8"/>
      <name val="Calibri"/>
      <family val="2"/>
      <scheme val="minor"/>
    </font>
    <font>
      <b/>
      <sz val="9"/>
      <color rgb="FFFF0000"/>
      <name val="Calibri"/>
      <family val="2"/>
      <scheme val="minor"/>
    </font>
    <font>
      <sz val="9"/>
      <color indexed="81"/>
      <name val="Segoe UI"/>
      <family val="2"/>
    </font>
    <font>
      <b/>
      <sz val="9"/>
      <color indexed="81"/>
      <name val="Segoe UI"/>
      <family val="2"/>
    </font>
    <font>
      <b/>
      <sz val="12"/>
      <color theme="0"/>
      <name val="Calibri"/>
      <family val="2"/>
      <scheme val="minor"/>
    </font>
  </fonts>
  <fills count="5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4" tint="-0.249977111117893"/>
        <bgColor indexed="64"/>
      </patternFill>
    </fill>
    <fill>
      <patternFill patternType="solid">
        <fgColor theme="5" tint="0.59999389629810485"/>
        <bgColor indexed="64"/>
      </patternFill>
    </fill>
  </fills>
  <borders count="7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7" fillId="0" borderId="0" applyNumberFormat="0" applyFill="0" applyBorder="0" applyAlignment="0" applyProtection="0"/>
  </cellStyleXfs>
  <cellXfs count="614">
    <xf numFmtId="0" fontId="0" fillId="0" borderId="0" xfId="0"/>
    <xf numFmtId="0" fontId="0" fillId="0" borderId="0" xfId="0" applyBorder="1"/>
    <xf numFmtId="49" fontId="16" fillId="34" borderId="10" xfId="0" applyNumberFormat="1" applyFont="1" applyFill="1" applyBorder="1" applyAlignment="1">
      <alignment horizontal="center" vertical="center" wrapText="1"/>
    </xf>
    <xf numFmtId="49" fontId="0" fillId="0" borderId="0" xfId="0" applyNumberFormat="1" applyFont="1" applyBorder="1" applyAlignment="1">
      <alignment vertical="center" wrapText="1"/>
    </xf>
    <xf numFmtId="49" fontId="16" fillId="34" borderId="11" xfId="0" applyNumberFormat="1" applyFont="1" applyFill="1" applyBorder="1" applyAlignment="1">
      <alignment horizontal="center" vertical="center" wrapText="1"/>
    </xf>
    <xf numFmtId="0" fontId="16" fillId="0" borderId="10" xfId="0" applyFont="1" applyBorder="1" applyAlignment="1">
      <alignment horizontal="center" vertical="center"/>
    </xf>
    <xf numFmtId="0" fontId="16" fillId="0" borderId="0" xfId="0" applyFont="1" applyBorder="1" applyAlignment="1">
      <alignment horizontal="center" vertical="center"/>
    </xf>
    <xf numFmtId="0" fontId="0" fillId="0" borderId="0" xfId="0" applyAlignment="1">
      <alignment vertical="center"/>
    </xf>
    <xf numFmtId="0" fontId="16" fillId="0" borderId="0" xfId="0" applyFont="1"/>
    <xf numFmtId="0" fontId="16" fillId="0" borderId="10" xfId="0" applyFont="1" applyBorder="1" applyAlignment="1">
      <alignment vertical="center"/>
    </xf>
    <xf numFmtId="49" fontId="0" fillId="33" borderId="22" xfId="0" applyNumberFormat="1" applyFont="1" applyFill="1" applyBorder="1" applyAlignment="1">
      <alignment vertical="center" wrapText="1"/>
    </xf>
    <xf numFmtId="49" fontId="0" fillId="33" borderId="23" xfId="0" applyNumberFormat="1" applyFont="1" applyFill="1" applyBorder="1" applyAlignment="1">
      <alignment vertical="center" wrapText="1"/>
    </xf>
    <xf numFmtId="49" fontId="0" fillId="38" borderId="22" xfId="0" applyNumberFormat="1" applyFont="1" applyFill="1" applyBorder="1" applyAlignment="1">
      <alignment vertical="center" wrapText="1"/>
    </xf>
    <xf numFmtId="49" fontId="0" fillId="38" borderId="23" xfId="0" applyNumberFormat="1" applyFont="1" applyFill="1" applyBorder="1" applyAlignment="1">
      <alignment vertical="center" wrapText="1"/>
    </xf>
    <xf numFmtId="49" fontId="0" fillId="39" borderId="22" xfId="0" applyNumberFormat="1" applyFont="1" applyFill="1" applyBorder="1" applyAlignment="1">
      <alignment vertical="center" wrapText="1"/>
    </xf>
    <xf numFmtId="49" fontId="0" fillId="39" borderId="23" xfId="0" applyNumberFormat="1" applyFont="1" applyFill="1" applyBorder="1" applyAlignment="1">
      <alignment vertical="center" wrapText="1"/>
    </xf>
    <xf numFmtId="49" fontId="0" fillId="41" borderId="22" xfId="0" applyNumberFormat="1" applyFont="1" applyFill="1" applyBorder="1" applyAlignment="1">
      <alignment vertical="center" wrapText="1"/>
    </xf>
    <xf numFmtId="49" fontId="0" fillId="41" borderId="23" xfId="0" applyNumberFormat="1" applyFont="1" applyFill="1" applyBorder="1" applyAlignment="1">
      <alignment vertical="center" wrapText="1"/>
    </xf>
    <xf numFmtId="49" fontId="0" fillId="33" borderId="26" xfId="0" applyNumberFormat="1" applyFont="1" applyFill="1" applyBorder="1" applyAlignment="1">
      <alignment vertical="top" wrapText="1"/>
    </xf>
    <xf numFmtId="49" fontId="0" fillId="33" borderId="27" xfId="0" applyNumberFormat="1" applyFont="1" applyFill="1" applyBorder="1" applyAlignment="1">
      <alignment vertical="top" wrapText="1"/>
    </xf>
    <xf numFmtId="0" fontId="16" fillId="0" borderId="0" xfId="0" applyFont="1" applyAlignment="1">
      <alignment horizontal="center" vertical="center"/>
    </xf>
    <xf numFmtId="49" fontId="0" fillId="38" borderId="21" xfId="0" applyNumberFormat="1" applyFont="1" applyFill="1" applyBorder="1" applyAlignment="1">
      <alignment vertical="top" wrapText="1"/>
    </xf>
    <xf numFmtId="49" fontId="0" fillId="39" borderId="11" xfId="0" applyNumberFormat="1" applyFont="1" applyFill="1" applyBorder="1" applyAlignment="1">
      <alignment vertical="top" wrapText="1"/>
    </xf>
    <xf numFmtId="49" fontId="0" fillId="38" borderId="10" xfId="0" applyNumberFormat="1" applyFont="1" applyFill="1" applyBorder="1" applyAlignment="1">
      <alignment vertical="top" wrapText="1"/>
    </xf>
    <xf numFmtId="49" fontId="0" fillId="33" borderId="10" xfId="0" applyNumberFormat="1" applyFont="1" applyFill="1" applyBorder="1" applyAlignment="1">
      <alignment vertical="top" wrapText="1"/>
    </xf>
    <xf numFmtId="0" fontId="0" fillId="0" borderId="0" xfId="0" applyAlignment="1">
      <alignment horizontal="center" vertical="center"/>
    </xf>
    <xf numFmtId="0" fontId="0" fillId="0" borderId="10" xfId="0" applyBorder="1" applyAlignment="1">
      <alignment horizontal="right" vertical="center"/>
    </xf>
    <xf numFmtId="49" fontId="0" fillId="0" borderId="10" xfId="0" applyNumberFormat="1" applyBorder="1" applyAlignment="1">
      <alignment horizontal="right" vertical="center"/>
    </xf>
    <xf numFmtId="0" fontId="16" fillId="38" borderId="29" xfId="0" applyFont="1" applyFill="1" applyBorder="1"/>
    <xf numFmtId="0" fontId="16" fillId="39" borderId="29" xfId="0" applyFont="1" applyFill="1" applyBorder="1"/>
    <xf numFmtId="0" fontId="0" fillId="0" borderId="0" xfId="0" applyBorder="1" applyAlignment="1">
      <alignment horizontal="center" vertical="center"/>
    </xf>
    <xf numFmtId="49" fontId="0" fillId="42" borderId="10" xfId="0" applyNumberFormat="1" applyFont="1" applyFill="1" applyBorder="1" applyAlignment="1">
      <alignment vertical="center" wrapText="1"/>
    </xf>
    <xf numFmtId="0" fontId="16" fillId="33" borderId="36" xfId="0" applyFont="1" applyFill="1" applyBorder="1"/>
    <xf numFmtId="0" fontId="16" fillId="33" borderId="35" xfId="0" applyFont="1" applyFill="1" applyBorder="1"/>
    <xf numFmtId="0" fontId="16" fillId="38" borderId="36" xfId="0" applyFont="1" applyFill="1" applyBorder="1"/>
    <xf numFmtId="0" fontId="16" fillId="39" borderId="36" xfId="0" applyFont="1" applyFill="1" applyBorder="1"/>
    <xf numFmtId="0" fontId="16" fillId="41" borderId="36" xfId="0" applyFont="1" applyFill="1" applyBorder="1"/>
    <xf numFmtId="49" fontId="0" fillId="35" borderId="10" xfId="0" applyNumberFormat="1" applyFont="1" applyFill="1" applyBorder="1" applyAlignment="1">
      <alignment vertical="center" wrapText="1"/>
    </xf>
    <xf numFmtId="0" fontId="0" fillId="35" borderId="0" xfId="0" applyFill="1" applyBorder="1"/>
    <xf numFmtId="0" fontId="0" fillId="41" borderId="0" xfId="0" applyFill="1" applyBorder="1"/>
    <xf numFmtId="0" fontId="0" fillId="41" borderId="0" xfId="0" applyFill="1" applyBorder="1" applyAlignment="1">
      <alignment horizontal="left" vertical="center" wrapText="1"/>
    </xf>
    <xf numFmtId="0" fontId="16" fillId="43" borderId="35" xfId="0" applyFont="1" applyFill="1" applyBorder="1"/>
    <xf numFmtId="0" fontId="0" fillId="41" borderId="10" xfId="0" applyFill="1" applyBorder="1"/>
    <xf numFmtId="0" fontId="16" fillId="43" borderId="27" xfId="0" applyFont="1" applyFill="1" applyBorder="1"/>
    <xf numFmtId="0" fontId="16" fillId="43" borderId="29" xfId="0" applyFont="1" applyFill="1" applyBorder="1"/>
    <xf numFmtId="0" fontId="0" fillId="41" borderId="40" xfId="0" applyFill="1" applyBorder="1" applyAlignment="1">
      <alignment horizontal="left" vertical="center" wrapText="1"/>
    </xf>
    <xf numFmtId="0" fontId="0" fillId="41" borderId="40" xfId="0" applyFill="1" applyBorder="1"/>
    <xf numFmtId="0" fontId="0" fillId="41" borderId="17" xfId="0" applyFill="1" applyBorder="1"/>
    <xf numFmtId="0" fontId="0" fillId="41" borderId="41" xfId="0" applyFill="1" applyBorder="1"/>
    <xf numFmtId="0" fontId="0" fillId="41" borderId="42" xfId="0" applyFill="1" applyBorder="1"/>
    <xf numFmtId="0" fontId="16" fillId="0" borderId="11" xfId="0" applyFont="1" applyBorder="1" applyAlignment="1">
      <alignment horizontal="center" vertical="center"/>
    </xf>
    <xf numFmtId="0" fontId="0" fillId="41" borderId="24" xfId="0" applyFill="1" applyBorder="1" applyProtection="1">
      <protection locked="0"/>
    </xf>
    <xf numFmtId="0" fontId="0" fillId="41" borderId="28" xfId="0" applyFill="1" applyBorder="1" applyProtection="1">
      <protection locked="0"/>
    </xf>
    <xf numFmtId="0" fontId="0" fillId="35" borderId="0" xfId="0" applyFill="1" applyBorder="1" applyProtection="1">
      <protection locked="0"/>
    </xf>
    <xf numFmtId="0" fontId="0" fillId="35" borderId="10" xfId="0" applyFill="1" applyBorder="1" applyProtection="1">
      <protection locked="0"/>
    </xf>
    <xf numFmtId="0" fontId="16" fillId="36" borderId="34" xfId="0" applyFont="1" applyFill="1" applyBorder="1" applyProtection="1"/>
    <xf numFmtId="0" fontId="16" fillId="37" borderId="34" xfId="0" applyFont="1" applyFill="1" applyBorder="1" applyProtection="1"/>
    <xf numFmtId="0" fontId="16" fillId="42" borderId="34" xfId="0" applyFont="1" applyFill="1" applyBorder="1" applyProtection="1"/>
    <xf numFmtId="0" fontId="16" fillId="0" borderId="0" xfId="0" applyFont="1" applyBorder="1" applyProtection="1"/>
    <xf numFmtId="0" fontId="0" fillId="33" borderId="10" xfId="0" applyFill="1" applyBorder="1" applyProtection="1">
      <protection locked="0"/>
    </xf>
    <xf numFmtId="0" fontId="0" fillId="38" borderId="10" xfId="0" applyFill="1" applyBorder="1" applyProtection="1">
      <protection locked="0"/>
    </xf>
    <xf numFmtId="0" fontId="0" fillId="40" borderId="10" xfId="0" applyFill="1" applyBorder="1" applyProtection="1">
      <protection locked="0"/>
    </xf>
    <xf numFmtId="0" fontId="0" fillId="36" borderId="10" xfId="0" applyFill="1" applyBorder="1" applyProtection="1">
      <protection locked="0"/>
    </xf>
    <xf numFmtId="0" fontId="0" fillId="37" borderId="10" xfId="0" applyFill="1" applyBorder="1" applyProtection="1">
      <protection locked="0"/>
    </xf>
    <xf numFmtId="0" fontId="0" fillId="42" borderId="10" xfId="0" applyFill="1" applyBorder="1" applyProtection="1">
      <protection locked="0"/>
    </xf>
    <xf numFmtId="0" fontId="0" fillId="0" borderId="0" xfId="0" applyBorder="1" applyProtection="1">
      <protection locked="0"/>
    </xf>
    <xf numFmtId="0" fontId="0" fillId="33" borderId="17" xfId="0" applyFill="1" applyBorder="1" applyProtection="1">
      <protection locked="0"/>
    </xf>
    <xf numFmtId="0" fontId="0" fillId="38" borderId="17" xfId="0" applyFill="1" applyBorder="1" applyProtection="1">
      <protection locked="0"/>
    </xf>
    <xf numFmtId="0" fontId="0" fillId="40" borderId="17" xfId="0" applyFill="1" applyBorder="1" applyProtection="1">
      <protection locked="0"/>
    </xf>
    <xf numFmtId="0" fontId="0" fillId="36" borderId="17" xfId="0" applyFill="1" applyBorder="1" applyProtection="1">
      <protection locked="0"/>
    </xf>
    <xf numFmtId="0" fontId="0" fillId="37" borderId="17" xfId="0" applyFill="1" applyBorder="1" applyProtection="1">
      <protection locked="0"/>
    </xf>
    <xf numFmtId="0" fontId="0" fillId="42" borderId="17" xfId="0" applyFill="1" applyBorder="1" applyProtection="1">
      <protection locked="0"/>
    </xf>
    <xf numFmtId="0" fontId="0" fillId="33" borderId="24" xfId="0" applyFill="1" applyBorder="1" applyProtection="1">
      <protection locked="0"/>
    </xf>
    <xf numFmtId="0" fontId="0" fillId="33" borderId="25" xfId="0" applyFill="1" applyBorder="1" applyProtection="1">
      <protection locked="0"/>
    </xf>
    <xf numFmtId="0" fontId="0" fillId="38" borderId="24" xfId="0" applyFill="1" applyBorder="1" applyProtection="1">
      <protection locked="0"/>
    </xf>
    <xf numFmtId="0" fontId="0" fillId="38" borderId="25" xfId="0" applyFill="1" applyBorder="1" applyProtection="1">
      <protection locked="0"/>
    </xf>
    <xf numFmtId="0" fontId="0" fillId="39" borderId="24" xfId="0" applyFill="1" applyBorder="1" applyProtection="1">
      <protection locked="0"/>
    </xf>
    <xf numFmtId="0" fontId="0" fillId="39" borderId="25" xfId="0" applyFill="1" applyBorder="1" applyProtection="1">
      <protection locked="0"/>
    </xf>
    <xf numFmtId="0" fontId="0" fillId="41" borderId="25" xfId="0" applyFill="1" applyBorder="1" applyProtection="1">
      <protection locked="0"/>
    </xf>
    <xf numFmtId="0" fontId="0" fillId="0" borderId="0" xfId="0" applyProtection="1">
      <protection locked="0"/>
    </xf>
    <xf numFmtId="0" fontId="0" fillId="33" borderId="26" xfId="0" applyFill="1" applyBorder="1" applyProtection="1">
      <protection locked="0"/>
    </xf>
    <xf numFmtId="0" fontId="0" fillId="33" borderId="27" xfId="0" applyFill="1" applyBorder="1" applyProtection="1">
      <protection locked="0"/>
    </xf>
    <xf numFmtId="0" fontId="0" fillId="38" borderId="26" xfId="0" applyFill="1" applyBorder="1" applyProtection="1">
      <protection locked="0"/>
    </xf>
    <xf numFmtId="0" fontId="0" fillId="38" borderId="27" xfId="0" applyFill="1" applyBorder="1" applyProtection="1">
      <protection locked="0"/>
    </xf>
    <xf numFmtId="0" fontId="0" fillId="39" borderId="26" xfId="0" applyFill="1" applyBorder="1" applyProtection="1">
      <protection locked="0"/>
    </xf>
    <xf numFmtId="0" fontId="0" fillId="39" borderId="27" xfId="0" applyFill="1" applyBorder="1" applyProtection="1">
      <protection locked="0"/>
    </xf>
    <xf numFmtId="0" fontId="0" fillId="41" borderId="26" xfId="0" applyFill="1" applyBorder="1" applyProtection="1">
      <protection locked="0"/>
    </xf>
    <xf numFmtId="0" fontId="0" fillId="41" borderId="27" xfId="0" applyFill="1" applyBorder="1" applyProtection="1">
      <protection locked="0"/>
    </xf>
    <xf numFmtId="0" fontId="0" fillId="33" borderId="28" xfId="0" applyFill="1" applyBorder="1" applyProtection="1">
      <protection locked="0"/>
    </xf>
    <xf numFmtId="0" fontId="0" fillId="33" borderId="29" xfId="0" applyFill="1" applyBorder="1" applyProtection="1">
      <protection locked="0"/>
    </xf>
    <xf numFmtId="0" fontId="0" fillId="38" borderId="28" xfId="0" applyFill="1" applyBorder="1" applyProtection="1">
      <protection locked="0"/>
    </xf>
    <xf numFmtId="0" fontId="0" fillId="38" borderId="29" xfId="0" applyFill="1" applyBorder="1" applyProtection="1">
      <protection locked="0"/>
    </xf>
    <xf numFmtId="0" fontId="0" fillId="39" borderId="28" xfId="0" applyFill="1" applyBorder="1" applyProtection="1">
      <protection locked="0"/>
    </xf>
    <xf numFmtId="0" fontId="0" fillId="39" borderId="29" xfId="0" applyFill="1" applyBorder="1" applyProtection="1">
      <protection locked="0"/>
    </xf>
    <xf numFmtId="0" fontId="0" fillId="41" borderId="29" xfId="0" applyFill="1" applyBorder="1" applyProtection="1">
      <protection locked="0"/>
    </xf>
    <xf numFmtId="0" fontId="0" fillId="38" borderId="14" xfId="0" applyFill="1" applyBorder="1" applyProtection="1">
      <protection locked="0"/>
    </xf>
    <xf numFmtId="0" fontId="0" fillId="39" borderId="10" xfId="0" applyFill="1" applyBorder="1" applyProtection="1">
      <protection locked="0"/>
    </xf>
    <xf numFmtId="0" fontId="0" fillId="38" borderId="21" xfId="0" applyFill="1" applyBorder="1" applyProtection="1">
      <protection locked="0"/>
    </xf>
    <xf numFmtId="0" fontId="0" fillId="39" borderId="11" xfId="0" applyFill="1" applyBorder="1" applyProtection="1">
      <protection locked="0"/>
    </xf>
    <xf numFmtId="0" fontId="0" fillId="38" borderId="33" xfId="0" applyFill="1" applyBorder="1" applyProtection="1">
      <protection locked="0"/>
    </xf>
    <xf numFmtId="0" fontId="0" fillId="39" borderId="17" xfId="0" applyFill="1" applyBorder="1" applyProtection="1">
      <protection locked="0"/>
    </xf>
    <xf numFmtId="0" fontId="0" fillId="33" borderId="11" xfId="0" applyFill="1" applyBorder="1" applyProtection="1">
      <protection locked="0"/>
    </xf>
    <xf numFmtId="0" fontId="0" fillId="38" borderId="11" xfId="0" applyFill="1" applyBorder="1" applyProtection="1">
      <protection locked="0"/>
    </xf>
    <xf numFmtId="0" fontId="0" fillId="33" borderId="14" xfId="0" applyFill="1" applyBorder="1" applyProtection="1">
      <protection locked="0"/>
    </xf>
    <xf numFmtId="0" fontId="0" fillId="0" borderId="0" xfId="0" applyBorder="1" applyAlignment="1" applyProtection="1">
      <alignment horizontal="right" vertical="center"/>
      <protection locked="0"/>
    </xf>
    <xf numFmtId="49" fontId="0" fillId="0" borderId="0" xfId="0" applyNumberFormat="1" applyBorder="1" applyAlignment="1" applyProtection="1">
      <alignment horizontal="right" vertical="center"/>
      <protection locked="0"/>
    </xf>
    <xf numFmtId="49" fontId="16" fillId="0" borderId="43" xfId="0" applyNumberFormat="1" applyFont="1" applyBorder="1" applyAlignment="1">
      <alignment horizontal="center" vertical="center"/>
    </xf>
    <xf numFmtId="0" fontId="16" fillId="34" borderId="30" xfId="0" applyFont="1" applyFill="1" applyBorder="1" applyAlignment="1">
      <alignment horizontal="center" vertical="center" wrapText="1"/>
    </xf>
    <xf numFmtId="49" fontId="0" fillId="33" borderId="44" xfId="0" applyNumberFormat="1" applyFont="1" applyFill="1" applyBorder="1" applyAlignment="1">
      <alignment vertical="center" wrapText="1"/>
    </xf>
    <xf numFmtId="49" fontId="0" fillId="33" borderId="45" xfId="0" applyNumberFormat="1" applyFont="1" applyFill="1" applyBorder="1" applyAlignment="1">
      <alignment vertical="center" wrapText="1"/>
    </xf>
    <xf numFmtId="0" fontId="0" fillId="33" borderId="23" xfId="0" applyFill="1" applyBorder="1" applyProtection="1">
      <protection locked="0"/>
    </xf>
    <xf numFmtId="0" fontId="16" fillId="35" borderId="34" xfId="0" applyFont="1" applyFill="1" applyBorder="1" applyProtection="1"/>
    <xf numFmtId="0" fontId="16" fillId="41" borderId="24" xfId="0" applyFont="1" applyFill="1" applyBorder="1" applyProtection="1">
      <protection locked="0"/>
    </xf>
    <xf numFmtId="0" fontId="16" fillId="41" borderId="10" xfId="0" applyFont="1" applyFill="1" applyBorder="1"/>
    <xf numFmtId="0" fontId="0" fillId="35" borderId="0" xfId="0" applyFill="1"/>
    <xf numFmtId="0" fontId="0" fillId="0" borderId="0" xfId="0" applyFill="1" applyBorder="1" applyAlignment="1">
      <alignment horizontal="center" vertical="center"/>
    </xf>
    <xf numFmtId="0" fontId="0" fillId="0" borderId="0" xfId="0" applyFill="1" applyBorder="1"/>
    <xf numFmtId="0" fontId="0" fillId="0" borderId="0" xfId="0" applyFill="1"/>
    <xf numFmtId="0" fontId="0" fillId="43" borderId="38" xfId="0" applyFill="1" applyBorder="1"/>
    <xf numFmtId="0" fontId="0" fillId="43" borderId="39" xfId="0" applyFill="1" applyBorder="1"/>
    <xf numFmtId="0" fontId="0" fillId="43" borderId="10" xfId="0" applyFill="1" applyBorder="1"/>
    <xf numFmtId="0" fontId="0" fillId="43" borderId="0" xfId="0" applyFill="1" applyBorder="1"/>
    <xf numFmtId="0" fontId="0" fillId="43" borderId="40" xfId="0" applyFill="1" applyBorder="1"/>
    <xf numFmtId="0" fontId="0" fillId="43" borderId="46" xfId="0" applyFill="1" applyBorder="1"/>
    <xf numFmtId="0" fontId="0" fillId="43" borderId="41" xfId="0" applyFill="1" applyBorder="1"/>
    <xf numFmtId="0" fontId="0" fillId="43" borderId="42" xfId="0" applyFill="1" applyBorder="1"/>
    <xf numFmtId="0" fontId="16" fillId="43" borderId="37" xfId="0" applyFont="1" applyFill="1" applyBorder="1"/>
    <xf numFmtId="0" fontId="0" fillId="35" borderId="47" xfId="0" applyFill="1" applyBorder="1" applyProtection="1">
      <protection locked="0"/>
    </xf>
    <xf numFmtId="0" fontId="0" fillId="35" borderId="15" xfId="0" applyFill="1" applyBorder="1" applyProtection="1">
      <protection locked="0"/>
    </xf>
    <xf numFmtId="49" fontId="0" fillId="35" borderId="0" xfId="0" applyNumberFormat="1" applyFill="1" applyBorder="1" applyAlignment="1" applyProtection="1">
      <alignment horizontal="right" vertical="center"/>
      <protection locked="0"/>
    </xf>
    <xf numFmtId="49" fontId="0" fillId="35" borderId="47" xfId="0" applyNumberFormat="1" applyFill="1" applyBorder="1" applyAlignment="1" applyProtection="1">
      <alignment horizontal="right" vertical="center"/>
      <protection locked="0"/>
    </xf>
    <xf numFmtId="0" fontId="16" fillId="0" borderId="22" xfId="0" applyFont="1" applyBorder="1" applyAlignment="1">
      <alignment horizontal="center" vertical="center"/>
    </xf>
    <xf numFmtId="49" fontId="0" fillId="42" borderId="25" xfId="0" applyNumberFormat="1" applyFont="1" applyFill="1" applyBorder="1" applyAlignment="1">
      <alignment vertical="center" wrapText="1"/>
    </xf>
    <xf numFmtId="0" fontId="0" fillId="42" borderId="25" xfId="0" applyFill="1" applyBorder="1" applyProtection="1">
      <protection locked="0"/>
    </xf>
    <xf numFmtId="0" fontId="0" fillId="42" borderId="29" xfId="0" applyFill="1" applyBorder="1" applyProtection="1">
      <protection locked="0"/>
    </xf>
    <xf numFmtId="49" fontId="16" fillId="34" borderId="36" xfId="0" applyNumberFormat="1" applyFont="1" applyFill="1" applyBorder="1" applyAlignment="1">
      <alignment horizontal="center" vertical="center" wrapText="1"/>
    </xf>
    <xf numFmtId="0" fontId="16" fillId="42" borderId="35" xfId="0" applyFont="1" applyFill="1" applyBorder="1" applyProtection="1"/>
    <xf numFmtId="0" fontId="16" fillId="34" borderId="22" xfId="0" applyFont="1" applyFill="1" applyBorder="1" applyAlignment="1" applyProtection="1">
      <alignment horizontal="center" vertical="center"/>
    </xf>
    <xf numFmtId="0" fontId="0" fillId="34" borderId="48" xfId="0" applyFill="1" applyBorder="1" applyProtection="1"/>
    <xf numFmtId="0" fontId="0" fillId="35" borderId="48" xfId="0" applyFill="1" applyBorder="1" applyProtection="1"/>
    <xf numFmtId="0" fontId="0" fillId="34" borderId="23" xfId="0" applyFill="1" applyBorder="1" applyProtection="1"/>
    <xf numFmtId="49" fontId="0" fillId="34" borderId="24" xfId="0" applyNumberFormat="1" applyFill="1" applyBorder="1" applyAlignment="1" applyProtection="1">
      <alignment horizontal="right" vertical="center"/>
    </xf>
    <xf numFmtId="0" fontId="0" fillId="0" borderId="0" xfId="0" applyBorder="1" applyProtection="1"/>
    <xf numFmtId="49" fontId="0" fillId="34" borderId="28" xfId="0" applyNumberFormat="1" applyFill="1" applyBorder="1" applyAlignment="1" applyProtection="1">
      <alignment horizontal="right" vertical="center"/>
    </xf>
    <xf numFmtId="0" fontId="0" fillId="0" borderId="0" xfId="0" applyBorder="1" applyAlignment="1">
      <alignment horizontal="center"/>
    </xf>
    <xf numFmtId="0" fontId="0" fillId="35" borderId="0" xfId="0" applyFill="1" applyBorder="1" applyProtection="1"/>
    <xf numFmtId="0" fontId="0" fillId="35" borderId="0" xfId="0" applyFill="1" applyProtection="1">
      <protection locked="0"/>
    </xf>
    <xf numFmtId="0" fontId="0" fillId="35" borderId="51" xfId="0" applyFill="1" applyBorder="1" applyProtection="1">
      <protection locked="0"/>
    </xf>
    <xf numFmtId="0" fontId="0" fillId="35" borderId="52" xfId="0" applyFill="1" applyBorder="1" applyProtection="1">
      <protection locked="0"/>
    </xf>
    <xf numFmtId="0" fontId="0" fillId="35" borderId="32" xfId="0" applyFill="1" applyBorder="1" applyProtection="1">
      <protection locked="0"/>
    </xf>
    <xf numFmtId="0" fontId="0" fillId="35" borderId="49" xfId="0" applyFill="1" applyBorder="1" applyProtection="1">
      <protection locked="0"/>
    </xf>
    <xf numFmtId="0" fontId="0" fillId="35" borderId="50" xfId="0" applyFill="1" applyBorder="1" applyProtection="1">
      <protection locked="0"/>
    </xf>
    <xf numFmtId="0" fontId="0" fillId="35" borderId="54" xfId="0" applyFill="1" applyBorder="1" applyProtection="1">
      <protection locked="0"/>
    </xf>
    <xf numFmtId="0" fontId="16" fillId="38" borderId="48" xfId="0" applyFont="1" applyFill="1" applyBorder="1" applyAlignment="1">
      <alignment horizontal="center" vertical="center"/>
    </xf>
    <xf numFmtId="49" fontId="16" fillId="34" borderId="26" xfId="0" applyNumberFormat="1" applyFont="1" applyFill="1" applyBorder="1" applyAlignment="1">
      <alignment horizontal="center" vertical="center" wrapText="1"/>
    </xf>
    <xf numFmtId="49" fontId="0" fillId="39" borderId="27" xfId="0" applyNumberFormat="1" applyFont="1" applyFill="1" applyBorder="1" applyAlignment="1">
      <alignment vertical="top" wrapText="1"/>
    </xf>
    <xf numFmtId="0" fontId="0" fillId="0" borderId="0" xfId="0" applyProtection="1"/>
    <xf numFmtId="49" fontId="16" fillId="34" borderId="36" xfId="0" applyNumberFormat="1" applyFont="1" applyFill="1" applyBorder="1" applyAlignment="1" applyProtection="1">
      <alignment horizontal="center" vertical="center" wrapText="1"/>
    </xf>
    <xf numFmtId="0" fontId="16" fillId="33" borderId="36" xfId="0" applyFont="1" applyFill="1" applyBorder="1" applyProtection="1"/>
    <xf numFmtId="0" fontId="16" fillId="33" borderId="35" xfId="0" applyFont="1" applyFill="1" applyBorder="1" applyProtection="1"/>
    <xf numFmtId="0" fontId="0" fillId="38" borderId="53" xfId="0" applyFill="1" applyBorder="1" applyProtection="1"/>
    <xf numFmtId="0" fontId="16" fillId="39" borderId="34" xfId="0" applyFont="1" applyFill="1" applyBorder="1" applyProtection="1"/>
    <xf numFmtId="0" fontId="16" fillId="39" borderId="35" xfId="0" applyFont="1" applyFill="1" applyBorder="1" applyProtection="1"/>
    <xf numFmtId="0" fontId="16" fillId="0" borderId="0" xfId="0" applyFont="1" applyProtection="1"/>
    <xf numFmtId="49" fontId="0" fillId="35" borderId="15" xfId="0" applyNumberFormat="1" applyFill="1" applyBorder="1" applyAlignment="1" applyProtection="1">
      <alignment horizontal="right" vertical="center"/>
      <protection locked="0"/>
    </xf>
    <xf numFmtId="49" fontId="16" fillId="0" borderId="36" xfId="0" applyNumberFormat="1" applyFont="1" applyBorder="1" applyAlignment="1">
      <alignment horizontal="center" vertical="center"/>
    </xf>
    <xf numFmtId="0" fontId="16" fillId="33" borderId="34" xfId="0" applyFont="1" applyFill="1" applyBorder="1"/>
    <xf numFmtId="0" fontId="16" fillId="38" borderId="34" xfId="0" applyFont="1" applyFill="1" applyBorder="1"/>
    <xf numFmtId="0" fontId="16" fillId="38" borderId="35" xfId="0" applyFont="1" applyFill="1" applyBorder="1"/>
    <xf numFmtId="49" fontId="0" fillId="38" borderId="25" xfId="0" applyNumberFormat="1" applyFont="1" applyFill="1" applyBorder="1" applyAlignment="1">
      <alignment vertical="top" wrapText="1"/>
    </xf>
    <xf numFmtId="0" fontId="23" fillId="35" borderId="0" xfId="0" applyFont="1" applyFill="1"/>
    <xf numFmtId="0" fontId="16" fillId="0" borderId="15" xfId="0" applyFont="1" applyBorder="1" applyAlignment="1">
      <alignment horizontal="center" vertical="center"/>
    </xf>
    <xf numFmtId="0" fontId="0" fillId="35" borderId="37" xfId="0" applyFill="1" applyBorder="1"/>
    <xf numFmtId="0" fontId="0" fillId="35" borderId="38" xfId="0" applyFill="1" applyBorder="1"/>
    <xf numFmtId="0" fontId="0" fillId="35" borderId="39" xfId="0" applyFill="1" applyBorder="1"/>
    <xf numFmtId="0" fontId="0" fillId="35" borderId="59" xfId="0" applyFill="1" applyBorder="1"/>
    <xf numFmtId="0" fontId="0" fillId="35" borderId="40" xfId="0" applyFill="1" applyBorder="1"/>
    <xf numFmtId="0" fontId="23" fillId="35" borderId="59" xfId="0" applyFont="1" applyFill="1" applyBorder="1"/>
    <xf numFmtId="0" fontId="0" fillId="0" borderId="0" xfId="0" applyBorder="1" applyAlignment="1">
      <alignment vertical="center"/>
    </xf>
    <xf numFmtId="0" fontId="0" fillId="35" borderId="46" xfId="0" applyFill="1" applyBorder="1"/>
    <xf numFmtId="0" fontId="0" fillId="35" borderId="41" xfId="0" applyFill="1" applyBorder="1"/>
    <xf numFmtId="0" fontId="0" fillId="35" borderId="42" xfId="0" applyFill="1" applyBorder="1"/>
    <xf numFmtId="0" fontId="27" fillId="35" borderId="0" xfId="42" applyFill="1" applyBorder="1" applyProtection="1">
      <protection locked="0"/>
    </xf>
    <xf numFmtId="0" fontId="16" fillId="38" borderId="10" xfId="0" applyFont="1" applyFill="1" applyBorder="1"/>
    <xf numFmtId="0" fontId="16" fillId="38" borderId="0" xfId="0" applyFont="1" applyFill="1"/>
    <xf numFmtId="0" fontId="0" fillId="38" borderId="0" xfId="0" applyFill="1"/>
    <xf numFmtId="0" fontId="0" fillId="45" borderId="0" xfId="0" applyFill="1"/>
    <xf numFmtId="0" fontId="16" fillId="45" borderId="0" xfId="0" applyFont="1" applyFill="1"/>
    <xf numFmtId="0" fontId="0" fillId="41" borderId="0" xfId="0" applyFill="1"/>
    <xf numFmtId="0" fontId="16" fillId="41" borderId="0" xfId="0" applyFont="1" applyFill="1"/>
    <xf numFmtId="0" fontId="0" fillId="37" borderId="0" xfId="0" applyFill="1"/>
    <xf numFmtId="0" fontId="16" fillId="37" borderId="0" xfId="0" applyFont="1" applyFill="1"/>
    <xf numFmtId="0" fontId="16" fillId="37" borderId="10" xfId="0" applyFont="1" applyFill="1" applyBorder="1"/>
    <xf numFmtId="0" fontId="0" fillId="33" borderId="0" xfId="0" applyFill="1"/>
    <xf numFmtId="0" fontId="16" fillId="33" borderId="0" xfId="0" applyFont="1" applyFill="1"/>
    <xf numFmtId="0" fontId="16" fillId="33" borderId="10" xfId="0" applyFont="1" applyFill="1" applyBorder="1"/>
    <xf numFmtId="0" fontId="16" fillId="36" borderId="0" xfId="0" applyFont="1" applyFill="1"/>
    <xf numFmtId="0" fontId="16" fillId="36" borderId="10" xfId="0" applyFont="1" applyFill="1" applyBorder="1"/>
    <xf numFmtId="0" fontId="0" fillId="44" borderId="0" xfId="0" applyFill="1" applyBorder="1" applyAlignment="1">
      <alignment horizontal="left" wrapText="1"/>
    </xf>
    <xf numFmtId="0" fontId="16" fillId="40" borderId="0" xfId="0" applyFont="1" applyFill="1"/>
    <xf numFmtId="0" fontId="16" fillId="46" borderId="0" xfId="0" applyFont="1" applyFill="1"/>
    <xf numFmtId="0" fontId="0" fillId="46" borderId="0" xfId="0" applyFill="1"/>
    <xf numFmtId="0" fontId="16" fillId="40" borderId="10" xfId="0" applyFont="1" applyFill="1" applyBorder="1"/>
    <xf numFmtId="0" fontId="16" fillId="46" borderId="10" xfId="0" applyFont="1" applyFill="1" applyBorder="1"/>
    <xf numFmtId="0" fontId="35" fillId="46" borderId="0" xfId="0" applyFont="1" applyFill="1"/>
    <xf numFmtId="0" fontId="16" fillId="45" borderId="10" xfId="0" applyFont="1" applyFill="1" applyBorder="1"/>
    <xf numFmtId="0" fontId="16" fillId="44" borderId="10" xfId="0" applyFont="1" applyFill="1" applyBorder="1"/>
    <xf numFmtId="0" fontId="0" fillId="44" borderId="10" xfId="0" applyFill="1" applyBorder="1"/>
    <xf numFmtId="0" fontId="0" fillId="0" borderId="10" xfId="0" applyBorder="1"/>
    <xf numFmtId="0" fontId="26" fillId="0" borderId="0" xfId="0" applyFont="1"/>
    <xf numFmtId="0" fontId="0" fillId="0" borderId="10" xfId="0" applyBorder="1" applyAlignment="1">
      <alignment horizontal="center"/>
    </xf>
    <xf numFmtId="0" fontId="0" fillId="41" borderId="10" xfId="0" applyFill="1" applyBorder="1" applyAlignment="1">
      <alignment wrapText="1"/>
    </xf>
    <xf numFmtId="0" fontId="0" fillId="41" borderId="10" xfId="0" applyFill="1" applyBorder="1" applyAlignment="1">
      <alignment horizontal="center" vertical="center"/>
    </xf>
    <xf numFmtId="0" fontId="0" fillId="0" borderId="10" xfId="0" applyFill="1" applyBorder="1" applyAlignment="1">
      <alignment horizontal="center" vertical="center"/>
    </xf>
    <xf numFmtId="0" fontId="38" fillId="0" borderId="0" xfId="0" applyFont="1" applyFill="1" applyAlignment="1">
      <alignment horizontal="left"/>
    </xf>
    <xf numFmtId="1" fontId="0" fillId="0" borderId="10" xfId="0" applyNumberFormat="1" applyBorder="1"/>
    <xf numFmtId="0" fontId="26" fillId="35" borderId="0" xfId="0" applyFont="1" applyFill="1"/>
    <xf numFmtId="0" fontId="26" fillId="35" borderId="59" xfId="0" applyFont="1" applyFill="1" applyBorder="1"/>
    <xf numFmtId="0" fontId="16" fillId="35" borderId="0" xfId="0" applyFont="1" applyFill="1"/>
    <xf numFmtId="0" fontId="16" fillId="0" borderId="0" xfId="0" applyFont="1" applyAlignment="1">
      <alignment horizontal="left" vertical="center"/>
    </xf>
    <xf numFmtId="0" fontId="0" fillId="33" borderId="22" xfId="0" applyNumberFormat="1" applyFill="1" applyBorder="1" applyProtection="1">
      <protection locked="0"/>
    </xf>
    <xf numFmtId="0" fontId="0" fillId="33" borderId="26" xfId="0" applyNumberFormat="1" applyFill="1" applyBorder="1" applyProtection="1">
      <protection locked="0"/>
    </xf>
    <xf numFmtId="0" fontId="0" fillId="33" borderId="24" xfId="0" applyNumberFormat="1" applyFill="1" applyBorder="1" applyProtection="1">
      <protection locked="0"/>
    </xf>
    <xf numFmtId="0" fontId="0" fillId="33" borderId="28" xfId="0" applyNumberFormat="1" applyFill="1" applyBorder="1" applyProtection="1">
      <protection locked="0"/>
    </xf>
    <xf numFmtId="0" fontId="0" fillId="35" borderId="0" xfId="0" applyFill="1" applyBorder="1" applyAlignment="1">
      <alignment horizontal="center" wrapText="1"/>
    </xf>
    <xf numFmtId="0" fontId="28" fillId="35" borderId="0" xfId="42" applyFont="1" applyFill="1" applyBorder="1" applyAlignment="1" applyProtection="1">
      <alignment horizontal="left"/>
      <protection locked="0"/>
    </xf>
    <xf numFmtId="0" fontId="26" fillId="35" borderId="0" xfId="0" applyFont="1" applyFill="1" applyBorder="1" applyAlignment="1">
      <alignment horizontal="left" vertical="top" wrapText="1"/>
    </xf>
    <xf numFmtId="0" fontId="26" fillId="35" borderId="40" xfId="0" applyFont="1" applyFill="1" applyBorder="1" applyAlignment="1">
      <alignment horizontal="left" vertical="top" wrapText="1"/>
    </xf>
    <xf numFmtId="0" fontId="28" fillId="35" borderId="0" xfId="42" applyFont="1" applyFill="1" applyBorder="1" applyAlignment="1" applyProtection="1">
      <alignment horizontal="left" wrapText="1"/>
      <protection locked="0"/>
    </xf>
    <xf numFmtId="0" fontId="27" fillId="41" borderId="24" xfId="42" applyFill="1" applyBorder="1" applyProtection="1">
      <protection locked="0"/>
    </xf>
    <xf numFmtId="0" fontId="16" fillId="41" borderId="0" xfId="0" applyFont="1" applyFill="1" applyBorder="1"/>
    <xf numFmtId="49" fontId="0" fillId="41" borderId="10" xfId="0" applyNumberFormat="1" applyFill="1" applyBorder="1" applyAlignment="1">
      <alignment wrapText="1"/>
    </xf>
    <xf numFmtId="0" fontId="16" fillId="34" borderId="10" xfId="0" applyFont="1" applyFill="1" applyBorder="1"/>
    <xf numFmtId="49" fontId="0" fillId="0" borderId="10" xfId="0" applyNumberFormat="1" applyBorder="1" applyAlignment="1">
      <alignment vertical="top" wrapText="1"/>
    </xf>
    <xf numFmtId="0" fontId="0" fillId="0" borderId="10" xfId="0" applyBorder="1" applyAlignment="1">
      <alignment horizontal="left" vertical="top"/>
    </xf>
    <xf numFmtId="0" fontId="16" fillId="34" borderId="10" xfId="0" applyFont="1" applyFill="1" applyBorder="1" applyAlignment="1">
      <alignment horizontal="left" vertical="top"/>
    </xf>
    <xf numFmtId="0" fontId="33" fillId="33" borderId="10" xfId="0" applyFont="1" applyFill="1" applyBorder="1" applyProtection="1">
      <protection locked="0"/>
    </xf>
    <xf numFmtId="0" fontId="33" fillId="35" borderId="10" xfId="0" applyFont="1" applyFill="1" applyBorder="1" applyProtection="1">
      <protection locked="0"/>
    </xf>
    <xf numFmtId="49" fontId="16" fillId="34" borderId="65" xfId="0" applyNumberFormat="1" applyFont="1" applyFill="1" applyBorder="1" applyAlignment="1">
      <alignment horizontal="center" vertical="center" wrapText="1"/>
    </xf>
    <xf numFmtId="0" fontId="33" fillId="33" borderId="24" xfId="0" applyFont="1" applyFill="1" applyBorder="1" applyProtection="1">
      <protection locked="0"/>
    </xf>
    <xf numFmtId="0" fontId="33" fillId="33" borderId="25" xfId="0" applyFont="1" applyFill="1" applyBorder="1" applyProtection="1">
      <protection locked="0"/>
    </xf>
    <xf numFmtId="0" fontId="33" fillId="33" borderId="28" xfId="0" applyFont="1" applyFill="1" applyBorder="1" applyProtection="1">
      <protection locked="0"/>
    </xf>
    <xf numFmtId="0" fontId="33" fillId="33" borderId="17" xfId="0" applyFont="1" applyFill="1" applyBorder="1" applyProtection="1">
      <protection locked="0"/>
    </xf>
    <xf numFmtId="0" fontId="33" fillId="33" borderId="29" xfId="0" applyFont="1" applyFill="1" applyBorder="1" applyProtection="1">
      <protection locked="0"/>
    </xf>
    <xf numFmtId="0" fontId="0" fillId="38" borderId="68" xfId="0" applyFill="1" applyBorder="1" applyProtection="1">
      <protection locked="0"/>
    </xf>
    <xf numFmtId="0" fontId="0" fillId="38" borderId="69" xfId="0" applyFill="1" applyBorder="1" applyProtection="1">
      <protection locked="0"/>
    </xf>
    <xf numFmtId="0" fontId="0" fillId="38" borderId="70" xfId="0" applyFill="1" applyBorder="1" applyProtection="1">
      <protection locked="0"/>
    </xf>
    <xf numFmtId="0" fontId="0" fillId="38" borderId="22" xfId="0" applyFill="1" applyBorder="1" applyProtection="1">
      <protection locked="0"/>
    </xf>
    <xf numFmtId="0" fontId="0" fillId="38" borderId="58" xfId="0" applyFill="1" applyBorder="1" applyProtection="1">
      <protection locked="0"/>
    </xf>
    <xf numFmtId="0" fontId="0" fillId="38" borderId="57" xfId="0" applyFill="1" applyBorder="1" applyProtection="1">
      <protection locked="0"/>
    </xf>
    <xf numFmtId="0" fontId="0" fillId="38" borderId="20" xfId="0" applyFill="1" applyBorder="1" applyProtection="1">
      <protection locked="0"/>
    </xf>
    <xf numFmtId="0" fontId="0" fillId="38" borderId="12" xfId="0" applyFill="1" applyBorder="1" applyProtection="1">
      <protection locked="0"/>
    </xf>
    <xf numFmtId="0" fontId="0" fillId="38" borderId="16" xfId="0" applyFill="1" applyBorder="1" applyProtection="1">
      <protection locked="0"/>
    </xf>
    <xf numFmtId="0" fontId="0" fillId="40" borderId="12" xfId="0" applyFill="1" applyBorder="1" applyProtection="1">
      <protection locked="0"/>
    </xf>
    <xf numFmtId="0" fontId="0" fillId="36" borderId="14" xfId="0" applyFill="1" applyBorder="1" applyProtection="1">
      <protection locked="0"/>
    </xf>
    <xf numFmtId="0" fontId="0" fillId="36" borderId="33" xfId="0" applyFill="1" applyBorder="1" applyProtection="1">
      <protection locked="0"/>
    </xf>
    <xf numFmtId="0" fontId="0" fillId="40" borderId="22" xfId="0" applyFill="1" applyBorder="1" applyProtection="1">
      <protection locked="0"/>
    </xf>
    <xf numFmtId="0" fontId="0" fillId="40" borderId="48" xfId="0" applyFill="1" applyBorder="1" applyProtection="1">
      <protection locked="0"/>
    </xf>
    <xf numFmtId="0" fontId="0" fillId="40" borderId="23" xfId="0" applyFill="1" applyBorder="1" applyProtection="1">
      <protection locked="0"/>
    </xf>
    <xf numFmtId="0" fontId="0" fillId="40" borderId="24" xfId="0" applyFill="1" applyBorder="1" applyProtection="1">
      <protection locked="0"/>
    </xf>
    <xf numFmtId="0" fontId="0" fillId="40" borderId="25" xfId="0" applyFill="1" applyBorder="1" applyProtection="1">
      <protection locked="0"/>
    </xf>
    <xf numFmtId="0" fontId="0" fillId="40" borderId="28" xfId="0" applyFill="1" applyBorder="1" applyProtection="1">
      <protection locked="0"/>
    </xf>
    <xf numFmtId="0" fontId="0" fillId="40" borderId="29" xfId="0" applyFill="1" applyBorder="1" applyProtection="1">
      <protection locked="0"/>
    </xf>
    <xf numFmtId="0" fontId="0" fillId="40" borderId="55" xfId="0" applyFill="1" applyBorder="1" applyProtection="1">
      <protection locked="0"/>
    </xf>
    <xf numFmtId="0" fontId="0" fillId="40" borderId="16" xfId="0" applyFill="1" applyBorder="1" applyProtection="1">
      <protection locked="0"/>
    </xf>
    <xf numFmtId="0" fontId="0" fillId="36" borderId="12" xfId="0" applyFill="1" applyBorder="1" applyProtection="1">
      <protection locked="0"/>
    </xf>
    <xf numFmtId="0" fontId="0" fillId="36" borderId="22" xfId="0" applyFill="1" applyBorder="1" applyProtection="1">
      <protection locked="0"/>
    </xf>
    <xf numFmtId="0" fontId="0" fillId="36" borderId="58" xfId="0" applyFill="1" applyBorder="1" applyProtection="1">
      <protection locked="0"/>
    </xf>
    <xf numFmtId="0" fontId="0" fillId="36" borderId="24" xfId="0" applyFill="1" applyBorder="1" applyProtection="1">
      <protection locked="0"/>
    </xf>
    <xf numFmtId="0" fontId="0" fillId="36" borderId="28" xfId="0" applyFill="1" applyBorder="1" applyProtection="1">
      <protection locked="0"/>
    </xf>
    <xf numFmtId="0" fontId="0" fillId="36" borderId="48" xfId="0" applyFill="1" applyBorder="1" applyProtection="1">
      <protection locked="0"/>
    </xf>
    <xf numFmtId="0" fontId="0" fillId="36" borderId="23" xfId="0" applyFill="1" applyBorder="1" applyProtection="1">
      <protection locked="0"/>
    </xf>
    <xf numFmtId="0" fontId="0" fillId="36" borderId="25" xfId="0" applyFill="1" applyBorder="1" applyProtection="1">
      <protection locked="0"/>
    </xf>
    <xf numFmtId="0" fontId="0" fillId="36" borderId="29" xfId="0" applyFill="1" applyBorder="1" applyProtection="1">
      <protection locked="0"/>
    </xf>
    <xf numFmtId="0" fontId="0" fillId="36" borderId="13" xfId="0" applyFill="1" applyBorder="1" applyProtection="1">
      <protection locked="0"/>
    </xf>
    <xf numFmtId="0" fontId="0" fillId="36" borderId="18" xfId="0" applyFill="1" applyBorder="1" applyProtection="1">
      <protection locked="0"/>
    </xf>
    <xf numFmtId="0" fontId="0" fillId="36" borderId="56" xfId="0" applyFill="1" applyBorder="1" applyProtection="1">
      <protection locked="0"/>
    </xf>
    <xf numFmtId="0" fontId="0" fillId="0" borderId="40" xfId="0" applyBorder="1"/>
    <xf numFmtId="49" fontId="0" fillId="35" borderId="14" xfId="0" applyNumberFormat="1" applyFont="1" applyFill="1" applyBorder="1" applyAlignment="1">
      <alignment vertical="center" wrapText="1"/>
    </xf>
    <xf numFmtId="0" fontId="0" fillId="35" borderId="14" xfId="0" applyFill="1" applyBorder="1" applyProtection="1">
      <protection locked="0"/>
    </xf>
    <xf numFmtId="0" fontId="0" fillId="35" borderId="33" xfId="0" applyFill="1" applyBorder="1" applyProtection="1">
      <protection locked="0"/>
    </xf>
    <xf numFmtId="0" fontId="0" fillId="36" borderId="16" xfId="0" applyFill="1" applyBorder="1" applyProtection="1">
      <protection locked="0"/>
    </xf>
    <xf numFmtId="0" fontId="0" fillId="36" borderId="55" xfId="0" applyFill="1" applyBorder="1" applyProtection="1">
      <protection locked="0"/>
    </xf>
    <xf numFmtId="49" fontId="0" fillId="35" borderId="13" xfId="0" applyNumberFormat="1" applyFont="1" applyFill="1" applyBorder="1" applyAlignment="1">
      <alignment vertical="center" wrapText="1"/>
    </xf>
    <xf numFmtId="49" fontId="0" fillId="36" borderId="43" xfId="0" applyNumberFormat="1" applyFont="1" applyFill="1" applyBorder="1" applyAlignment="1">
      <alignment vertical="center" wrapText="1"/>
    </xf>
    <xf numFmtId="0" fontId="0" fillId="34" borderId="55" xfId="0" applyFill="1" applyBorder="1" applyProtection="1"/>
    <xf numFmtId="0" fontId="0" fillId="42" borderId="23" xfId="0" applyFill="1" applyBorder="1" applyProtection="1">
      <protection locked="0"/>
    </xf>
    <xf numFmtId="0" fontId="0" fillId="42" borderId="22" xfId="0" applyFill="1" applyBorder="1" applyProtection="1">
      <protection locked="0"/>
    </xf>
    <xf numFmtId="0" fontId="0" fillId="42" borderId="48" xfId="0" applyFill="1" applyBorder="1" applyProtection="1">
      <protection locked="0"/>
    </xf>
    <xf numFmtId="0" fontId="0" fillId="42" borderId="24" xfId="0" applyFill="1" applyBorder="1" applyProtection="1">
      <protection locked="0"/>
    </xf>
    <xf numFmtId="0" fontId="0" fillId="42" borderId="28" xfId="0" applyFill="1" applyBorder="1" applyProtection="1">
      <protection locked="0"/>
    </xf>
    <xf numFmtId="0" fontId="0" fillId="42" borderId="55" xfId="0" applyFill="1" applyBorder="1" applyProtection="1">
      <protection locked="0"/>
    </xf>
    <xf numFmtId="0" fontId="0" fillId="42" borderId="12" xfId="0" applyFill="1" applyBorder="1" applyProtection="1">
      <protection locked="0"/>
    </xf>
    <xf numFmtId="0" fontId="0" fillId="42" borderId="16" xfId="0" applyFill="1" applyBorder="1" applyProtection="1">
      <protection locked="0"/>
    </xf>
    <xf numFmtId="49" fontId="0" fillId="42" borderId="62" xfId="0" applyNumberFormat="1" applyFont="1" applyFill="1" applyBorder="1" applyAlignment="1">
      <alignment vertical="center" wrapText="1"/>
    </xf>
    <xf numFmtId="49" fontId="0" fillId="42" borderId="43" xfId="0" applyNumberFormat="1" applyFont="1" applyFill="1" applyBorder="1" applyAlignment="1">
      <alignment vertical="center" wrapText="1"/>
    </xf>
    <xf numFmtId="0" fontId="0" fillId="42" borderId="20" xfId="0" applyFill="1" applyBorder="1" applyProtection="1">
      <protection locked="0"/>
    </xf>
    <xf numFmtId="0" fontId="0" fillId="42" borderId="71" xfId="0" applyFill="1" applyBorder="1" applyProtection="1">
      <protection locked="0"/>
    </xf>
    <xf numFmtId="0" fontId="0" fillId="42" borderId="72" xfId="0" applyFill="1" applyBorder="1" applyProtection="1">
      <protection locked="0"/>
    </xf>
    <xf numFmtId="0" fontId="0" fillId="42" borderId="73" xfId="0" applyFill="1" applyBorder="1" applyProtection="1">
      <protection locked="0"/>
    </xf>
    <xf numFmtId="0" fontId="0" fillId="35" borderId="13" xfId="0" applyFill="1" applyBorder="1" applyProtection="1">
      <protection locked="0"/>
    </xf>
    <xf numFmtId="0" fontId="0" fillId="35" borderId="18" xfId="0" applyFill="1" applyBorder="1" applyProtection="1">
      <protection locked="0"/>
    </xf>
    <xf numFmtId="0" fontId="0" fillId="35" borderId="0" xfId="0" applyFill="1" applyAlignment="1">
      <alignment vertical="top" wrapText="1"/>
    </xf>
    <xf numFmtId="0" fontId="0" fillId="0" borderId="38" xfId="0" applyBorder="1"/>
    <xf numFmtId="0" fontId="0" fillId="0" borderId="39" xfId="0" applyBorder="1"/>
    <xf numFmtId="0" fontId="0" fillId="35" borderId="40" xfId="0" applyFill="1" applyBorder="1" applyAlignment="1">
      <alignment vertical="top" wrapText="1"/>
    </xf>
    <xf numFmtId="0" fontId="16" fillId="35" borderId="0" xfId="0" applyFont="1" applyFill="1" applyBorder="1"/>
    <xf numFmtId="0" fontId="16" fillId="48" borderId="0" xfId="0" applyFont="1" applyFill="1" applyBorder="1"/>
    <xf numFmtId="0" fontId="0" fillId="33" borderId="20" xfId="0" applyFill="1" applyBorder="1" applyProtection="1">
      <protection locked="0"/>
    </xf>
    <xf numFmtId="0" fontId="0" fillId="33" borderId="12" xfId="0" applyFill="1" applyBorder="1" applyProtection="1">
      <protection locked="0"/>
    </xf>
    <xf numFmtId="0" fontId="33" fillId="33" borderId="12" xfId="0" applyFont="1" applyFill="1" applyBorder="1" applyProtection="1">
      <protection locked="0"/>
    </xf>
    <xf numFmtId="0" fontId="33" fillId="33" borderId="16" xfId="0" applyFont="1" applyFill="1" applyBorder="1" applyProtection="1">
      <protection locked="0"/>
    </xf>
    <xf numFmtId="0" fontId="0" fillId="48" borderId="0" xfId="0" applyFill="1" applyBorder="1"/>
    <xf numFmtId="0" fontId="0" fillId="48" borderId="0" xfId="0" applyFill="1" applyBorder="1" applyAlignment="1">
      <alignment vertical="top"/>
    </xf>
    <xf numFmtId="0" fontId="0" fillId="0" borderId="41" xfId="0" applyBorder="1"/>
    <xf numFmtId="0" fontId="0" fillId="0" borderId="42" xfId="0" applyBorder="1"/>
    <xf numFmtId="0" fontId="44" fillId="0" borderId="0" xfId="0" applyFont="1"/>
    <xf numFmtId="0" fontId="44" fillId="35" borderId="0" xfId="0" applyFont="1" applyFill="1"/>
    <xf numFmtId="0" fontId="17" fillId="49" borderId="0" xfId="0" applyFont="1" applyFill="1"/>
    <xf numFmtId="0" fontId="0" fillId="35" borderId="0" xfId="0" applyFill="1" applyAlignment="1"/>
    <xf numFmtId="0" fontId="45" fillId="49" borderId="0" xfId="42" applyFont="1" applyFill="1" applyAlignment="1">
      <alignment vertical="center"/>
    </xf>
    <xf numFmtId="0" fontId="17" fillId="49" borderId="0" xfId="0" applyFont="1" applyFill="1" applyAlignment="1">
      <alignment vertical="center"/>
    </xf>
    <xf numFmtId="0" fontId="33" fillId="35" borderId="40" xfId="0" applyFont="1" applyFill="1" applyBorder="1" applyAlignment="1">
      <alignment vertical="top" wrapText="1"/>
    </xf>
    <xf numFmtId="0" fontId="47" fillId="49" borderId="59" xfId="0" applyFont="1" applyFill="1" applyBorder="1"/>
    <xf numFmtId="0" fontId="17" fillId="49" borderId="59" xfId="0" applyFont="1" applyFill="1" applyBorder="1"/>
    <xf numFmtId="0" fontId="48" fillId="49" borderId="0" xfId="0" applyFont="1" applyFill="1" applyBorder="1"/>
    <xf numFmtId="0" fontId="17" fillId="49" borderId="0" xfId="0" applyFont="1" applyFill="1" applyBorder="1"/>
    <xf numFmtId="0" fontId="49" fillId="49" borderId="0" xfId="0" applyFont="1" applyFill="1" applyBorder="1" applyProtection="1">
      <protection locked="0"/>
    </xf>
    <xf numFmtId="0" fontId="17" fillId="49" borderId="40" xfId="0" applyFont="1" applyFill="1" applyBorder="1"/>
    <xf numFmtId="0" fontId="0" fillId="50" borderId="0" xfId="0" applyFill="1" applyBorder="1"/>
    <xf numFmtId="0" fontId="16" fillId="34" borderId="10" xfId="0" applyFont="1" applyFill="1" applyBorder="1" applyAlignment="1">
      <alignment horizontal="left" vertical="top"/>
    </xf>
    <xf numFmtId="0" fontId="0" fillId="0" borderId="10" xfId="0" applyBorder="1" applyAlignment="1">
      <alignment horizontal="left" vertical="top"/>
    </xf>
    <xf numFmtId="49" fontId="0" fillId="0" borderId="0" xfId="0" applyNumberFormat="1" applyFill="1" applyBorder="1" applyAlignment="1">
      <alignment horizontal="left" vertical="top" wrapText="1"/>
    </xf>
    <xf numFmtId="49" fontId="16" fillId="0" borderId="0" xfId="0" applyNumberFormat="1" applyFont="1" applyFill="1" applyBorder="1" applyAlignment="1">
      <alignment horizontal="left" vertical="top" wrapText="1"/>
    </xf>
    <xf numFmtId="0" fontId="23" fillId="35" borderId="40" xfId="0" applyFont="1" applyFill="1" applyBorder="1" applyAlignment="1">
      <alignment horizontal="left" vertical="top" wrapText="1"/>
    </xf>
    <xf numFmtId="0" fontId="23" fillId="35" borderId="0" xfId="0" applyFont="1" applyFill="1" applyAlignment="1">
      <alignment vertical="top" wrapText="1"/>
    </xf>
    <xf numFmtId="0" fontId="0" fillId="0" borderId="59" xfId="0" applyBorder="1" applyAlignment="1">
      <alignment vertical="top" wrapText="1"/>
    </xf>
    <xf numFmtId="0" fontId="0" fillId="0" borderId="0" xfId="0" applyAlignment="1">
      <alignment vertical="top" wrapText="1"/>
    </xf>
    <xf numFmtId="0" fontId="16" fillId="36" borderId="66" xfId="0" applyFont="1" applyFill="1" applyBorder="1" applyAlignment="1">
      <alignment vertical="center"/>
    </xf>
    <xf numFmtId="0" fontId="16" fillId="36" borderId="38" xfId="0" applyFont="1" applyFill="1" applyBorder="1" applyAlignment="1">
      <alignment vertical="center"/>
    </xf>
    <xf numFmtId="0" fontId="16" fillId="34" borderId="10" xfId="0" applyFont="1" applyFill="1" applyBorder="1" applyAlignment="1">
      <alignment horizontal="left" vertical="top"/>
    </xf>
    <xf numFmtId="0" fontId="0" fillId="0" borderId="10" xfId="0" applyBorder="1" applyAlignment="1">
      <alignment horizontal="left" vertical="top"/>
    </xf>
    <xf numFmtId="0" fontId="0" fillId="33" borderId="16" xfId="0" applyFill="1" applyBorder="1" applyProtection="1">
      <protection locked="0"/>
    </xf>
    <xf numFmtId="0" fontId="0" fillId="33" borderId="22" xfId="0" applyFill="1" applyBorder="1" applyProtection="1">
      <protection locked="0"/>
    </xf>
    <xf numFmtId="0" fontId="0" fillId="33" borderId="48" xfId="0" applyFill="1" applyBorder="1" applyProtection="1">
      <protection locked="0"/>
    </xf>
    <xf numFmtId="0" fontId="0" fillId="40" borderId="58" xfId="0" applyFill="1" applyBorder="1" applyProtection="1">
      <protection locked="0"/>
    </xf>
    <xf numFmtId="0" fontId="0" fillId="40" borderId="57" xfId="0" applyFill="1" applyBorder="1" applyProtection="1">
      <protection locked="0"/>
    </xf>
    <xf numFmtId="0" fontId="0" fillId="40" borderId="14" xfId="0" applyFill="1" applyBorder="1" applyProtection="1">
      <protection locked="0"/>
    </xf>
    <xf numFmtId="0" fontId="0" fillId="40" borderId="69" xfId="0" applyFill="1" applyBorder="1" applyProtection="1">
      <protection locked="0"/>
    </xf>
    <xf numFmtId="0" fontId="0" fillId="40" borderId="33" xfId="0" applyFill="1" applyBorder="1" applyProtection="1">
      <protection locked="0"/>
    </xf>
    <xf numFmtId="0" fontId="0" fillId="40" borderId="70" xfId="0" applyFill="1" applyBorder="1" applyProtection="1">
      <protection locked="0"/>
    </xf>
    <xf numFmtId="0" fontId="0" fillId="36" borderId="57" xfId="0" applyFill="1" applyBorder="1" applyProtection="1">
      <protection locked="0"/>
    </xf>
    <xf numFmtId="0" fontId="0" fillId="36" borderId="69" xfId="0" applyFill="1" applyBorder="1" applyProtection="1">
      <protection locked="0"/>
    </xf>
    <xf numFmtId="0" fontId="0" fillId="36" borderId="70" xfId="0" applyFill="1" applyBorder="1" applyProtection="1">
      <protection locked="0"/>
    </xf>
    <xf numFmtId="0" fontId="0" fillId="36" borderId="71" xfId="0" applyFill="1" applyBorder="1" applyProtection="1">
      <protection locked="0"/>
    </xf>
    <xf numFmtId="0" fontId="0" fillId="36" borderId="72" xfId="0" applyFill="1" applyBorder="1" applyProtection="1">
      <protection locked="0"/>
    </xf>
    <xf numFmtId="0" fontId="0" fillId="36" borderId="73" xfId="0" applyFill="1" applyBorder="1" applyProtection="1">
      <protection locked="0"/>
    </xf>
    <xf numFmtId="49" fontId="0" fillId="37" borderId="43" xfId="0" applyNumberFormat="1" applyFont="1" applyFill="1" applyBorder="1" applyAlignment="1">
      <alignment vertical="center" wrapText="1"/>
    </xf>
    <xf numFmtId="0" fontId="0" fillId="37" borderId="22" xfId="0" applyFill="1" applyBorder="1" applyProtection="1">
      <protection locked="0"/>
    </xf>
    <xf numFmtId="0" fontId="0" fillId="37" borderId="48" xfId="0" applyFill="1" applyBorder="1" applyProtection="1">
      <protection locked="0"/>
    </xf>
    <xf numFmtId="0" fontId="0" fillId="37" borderId="23" xfId="0" applyFill="1" applyBorder="1" applyProtection="1">
      <protection locked="0"/>
    </xf>
    <xf numFmtId="0" fontId="0" fillId="37" borderId="24" xfId="0" applyFill="1" applyBorder="1" applyProtection="1">
      <protection locked="0"/>
    </xf>
    <xf numFmtId="0" fontId="0" fillId="37" borderId="25" xfId="0" applyFill="1" applyBorder="1" applyProtection="1">
      <protection locked="0"/>
    </xf>
    <xf numFmtId="0" fontId="0" fillId="37" borderId="28" xfId="0" applyFill="1" applyBorder="1" applyProtection="1">
      <protection locked="0"/>
    </xf>
    <xf numFmtId="0" fontId="0" fillId="37" borderId="29" xfId="0" applyFill="1" applyBorder="1" applyProtection="1">
      <protection locked="0"/>
    </xf>
    <xf numFmtId="0" fontId="0" fillId="37" borderId="71" xfId="0" applyFill="1" applyBorder="1" applyProtection="1">
      <protection locked="0"/>
    </xf>
    <xf numFmtId="0" fontId="0" fillId="37" borderId="72" xfId="0" applyFill="1" applyBorder="1" applyProtection="1">
      <protection locked="0"/>
    </xf>
    <xf numFmtId="0" fontId="0" fillId="37" borderId="73" xfId="0" applyFill="1" applyBorder="1" applyProtection="1">
      <protection locked="0"/>
    </xf>
    <xf numFmtId="0" fontId="0" fillId="37" borderId="19" xfId="0" applyFill="1" applyBorder="1" applyProtection="1">
      <protection locked="0"/>
    </xf>
    <xf numFmtId="0" fontId="0" fillId="37" borderId="13" xfId="0" applyFill="1" applyBorder="1" applyProtection="1">
      <protection locked="0"/>
    </xf>
    <xf numFmtId="0" fontId="0" fillId="37" borderId="18" xfId="0" applyFill="1" applyBorder="1" applyProtection="1">
      <protection locked="0"/>
    </xf>
    <xf numFmtId="0" fontId="0" fillId="36" borderId="74" xfId="0" applyFill="1" applyBorder="1" applyProtection="1">
      <protection locked="0"/>
    </xf>
    <xf numFmtId="0" fontId="0" fillId="36" borderId="65" xfId="0" applyFill="1" applyBorder="1" applyProtection="1">
      <protection locked="0"/>
    </xf>
    <xf numFmtId="0" fontId="0" fillId="36" borderId="64" xfId="0" applyFill="1" applyBorder="1" applyProtection="1">
      <protection locked="0"/>
    </xf>
    <xf numFmtId="0" fontId="0" fillId="37" borderId="57" xfId="0" applyFill="1" applyBorder="1" applyProtection="1">
      <protection locked="0"/>
    </xf>
    <xf numFmtId="0" fontId="0" fillId="37" borderId="69" xfId="0" applyFill="1" applyBorder="1" applyProtection="1">
      <protection locked="0"/>
    </xf>
    <xf numFmtId="0" fontId="0" fillId="37" borderId="70" xfId="0" applyFill="1" applyBorder="1" applyProtection="1">
      <protection locked="0"/>
    </xf>
    <xf numFmtId="0" fontId="0" fillId="42" borderId="14" xfId="0" applyFill="1" applyBorder="1" applyProtection="1">
      <protection locked="0"/>
    </xf>
    <xf numFmtId="0" fontId="0" fillId="42" borderId="69" xfId="0" applyFill="1" applyBorder="1" applyProtection="1">
      <protection locked="0"/>
    </xf>
    <xf numFmtId="0" fontId="0" fillId="42" borderId="33" xfId="0" applyFill="1" applyBorder="1" applyProtection="1">
      <protection locked="0"/>
    </xf>
    <xf numFmtId="0" fontId="0" fillId="42" borderId="70" xfId="0" applyFill="1" applyBorder="1" applyProtection="1">
      <protection locked="0"/>
    </xf>
    <xf numFmtId="0" fontId="38" fillId="47" borderId="0" xfId="0" applyFont="1" applyFill="1" applyAlignment="1">
      <alignment horizontal="left"/>
    </xf>
    <xf numFmtId="0" fontId="28" fillId="35" borderId="0" xfId="42" applyFont="1" applyFill="1" applyBorder="1" applyAlignment="1" applyProtection="1">
      <alignment horizontal="left"/>
      <protection locked="0"/>
    </xf>
    <xf numFmtId="0" fontId="28" fillId="35" borderId="40" xfId="42" applyFont="1" applyFill="1" applyBorder="1" applyAlignment="1" applyProtection="1">
      <alignment horizontal="left"/>
      <protection locked="0"/>
    </xf>
    <xf numFmtId="0" fontId="0" fillId="41" borderId="13" xfId="0" applyFill="1" applyBorder="1" applyAlignment="1">
      <alignment horizontal="center" vertical="center"/>
    </xf>
    <xf numFmtId="0" fontId="0" fillId="0" borderId="13" xfId="0" applyBorder="1" applyAlignment="1">
      <alignment horizontal="center"/>
    </xf>
    <xf numFmtId="0" fontId="16" fillId="0" borderId="10" xfId="0" applyFont="1" applyBorder="1"/>
    <xf numFmtId="0" fontId="0" fillId="0" borderId="75" xfId="0" applyFill="1" applyBorder="1"/>
    <xf numFmtId="0" fontId="27" fillId="35" borderId="0" xfId="42" applyFill="1" applyBorder="1" applyAlignment="1"/>
    <xf numFmtId="0" fontId="34" fillId="35" borderId="0" xfId="0" applyFont="1" applyFill="1" applyBorder="1" applyAlignment="1">
      <alignment horizontal="center" wrapText="1"/>
    </xf>
    <xf numFmtId="0" fontId="0" fillId="35" borderId="0" xfId="0" applyFill="1" applyBorder="1" applyAlignment="1">
      <alignment horizontal="center" wrapText="1"/>
    </xf>
    <xf numFmtId="0" fontId="26" fillId="35" borderId="0" xfId="0" applyFont="1" applyFill="1" applyBorder="1" applyAlignment="1">
      <alignment horizontal="left" vertical="top" wrapText="1"/>
    </xf>
    <xf numFmtId="0" fontId="26" fillId="35" borderId="40" xfId="0" applyFont="1" applyFill="1" applyBorder="1" applyAlignment="1">
      <alignment horizontal="left" vertical="top" wrapText="1"/>
    </xf>
    <xf numFmtId="0" fontId="28" fillId="35" borderId="0" xfId="42" applyFont="1" applyFill="1" applyBorder="1" applyAlignment="1" applyProtection="1">
      <alignment horizontal="left"/>
      <protection locked="0"/>
    </xf>
    <xf numFmtId="0" fontId="28" fillId="35" borderId="0" xfId="42" applyFont="1" applyFill="1" applyBorder="1" applyAlignment="1" applyProtection="1">
      <alignment horizontal="left" wrapText="1"/>
      <protection locked="0"/>
    </xf>
    <xf numFmtId="0" fontId="28" fillId="35" borderId="40" xfId="42" applyFont="1" applyFill="1" applyBorder="1" applyAlignment="1" applyProtection="1">
      <alignment horizontal="left"/>
      <protection locked="0"/>
    </xf>
    <xf numFmtId="0" fontId="39" fillId="35" borderId="0" xfId="42" applyFont="1" applyFill="1" applyBorder="1" applyAlignment="1" applyProtection="1">
      <alignment horizontal="left" wrapText="1"/>
      <protection locked="0"/>
    </xf>
    <xf numFmtId="0" fontId="39" fillId="35" borderId="40" xfId="42" applyFont="1" applyFill="1" applyBorder="1" applyAlignment="1" applyProtection="1">
      <alignment horizontal="left" wrapText="1"/>
      <protection locked="0"/>
    </xf>
    <xf numFmtId="0" fontId="47" fillId="49" borderId="0" xfId="0" applyFont="1" applyFill="1" applyBorder="1" applyAlignment="1">
      <alignment horizontal="left" vertical="top" wrapText="1"/>
    </xf>
    <xf numFmtId="0" fontId="47" fillId="49" borderId="40" xfId="0" applyFont="1" applyFill="1" applyBorder="1" applyAlignment="1">
      <alignment horizontal="left" vertical="top" wrapText="1"/>
    </xf>
    <xf numFmtId="0" fontId="39" fillId="35" borderId="0" xfId="42" applyFont="1" applyFill="1" applyBorder="1" applyAlignment="1" applyProtection="1">
      <alignment horizontal="left" vertical="top" wrapText="1"/>
      <protection locked="0"/>
    </xf>
    <xf numFmtId="0" fontId="33" fillId="35" borderId="0" xfId="0" applyFont="1" applyFill="1" applyBorder="1" applyAlignment="1">
      <alignment horizontal="left" vertical="top" wrapText="1"/>
    </xf>
    <xf numFmtId="0" fontId="28" fillId="35" borderId="0" xfId="42" applyFont="1" applyFill="1" applyBorder="1" applyAlignment="1" applyProtection="1">
      <alignment horizontal="left" vertical="top" wrapText="1"/>
      <protection locked="0"/>
    </xf>
    <xf numFmtId="0" fontId="23" fillId="35" borderId="0" xfId="0" applyFont="1" applyFill="1" applyBorder="1" applyAlignment="1">
      <alignment horizontal="left" vertical="top" wrapText="1"/>
    </xf>
    <xf numFmtId="0" fontId="23" fillId="35" borderId="40" xfId="0" applyFont="1" applyFill="1" applyBorder="1" applyAlignment="1">
      <alignment horizontal="left" vertical="top" wrapText="1"/>
    </xf>
    <xf numFmtId="0" fontId="0" fillId="41" borderId="12" xfId="0" applyFill="1" applyBorder="1" applyAlignment="1" applyProtection="1">
      <alignment horizontal="left"/>
      <protection locked="0"/>
    </xf>
    <xf numFmtId="0" fontId="0" fillId="41" borderId="13" xfId="0" applyFill="1" applyBorder="1" applyAlignment="1" applyProtection="1">
      <alignment horizontal="left"/>
      <protection locked="0"/>
    </xf>
    <xf numFmtId="0" fontId="0" fillId="41" borderId="14" xfId="0" applyFill="1" applyBorder="1" applyAlignment="1" applyProtection="1">
      <alignment horizontal="left"/>
      <protection locked="0"/>
    </xf>
    <xf numFmtId="0" fontId="16" fillId="35" borderId="0" xfId="0" applyFont="1" applyFill="1" applyBorder="1" applyAlignment="1">
      <alignment horizontal="center" vertical="center"/>
    </xf>
    <xf numFmtId="0" fontId="16" fillId="41" borderId="37" xfId="0" applyFont="1" applyFill="1" applyBorder="1" applyAlignment="1">
      <alignment horizontal="left" vertical="center"/>
    </xf>
    <xf numFmtId="0" fontId="16" fillId="41" borderId="38" xfId="0" applyFont="1" applyFill="1" applyBorder="1" applyAlignment="1">
      <alignment horizontal="left" vertical="center"/>
    </xf>
    <xf numFmtId="0" fontId="16" fillId="41" borderId="39" xfId="0" applyFont="1" applyFill="1" applyBorder="1" applyAlignment="1">
      <alignment horizontal="left" vertical="center"/>
    </xf>
    <xf numFmtId="0" fontId="0" fillId="43" borderId="64" xfId="0" applyFill="1" applyBorder="1" applyAlignment="1">
      <alignment horizontal="right"/>
    </xf>
    <xf numFmtId="0" fontId="0" fillId="43" borderId="18" xfId="0" applyFill="1" applyBorder="1" applyAlignment="1">
      <alignment horizontal="right"/>
    </xf>
    <xf numFmtId="0" fontId="0" fillId="43" borderId="33" xfId="0" applyFill="1" applyBorder="1" applyAlignment="1">
      <alignment horizontal="right"/>
    </xf>
    <xf numFmtId="0" fontId="16" fillId="43" borderId="62" xfId="0" applyFont="1" applyFill="1" applyBorder="1" applyAlignment="1">
      <alignment horizontal="right"/>
    </xf>
    <xf numFmtId="0" fontId="16" fillId="43" borderId="61" xfId="0" applyFont="1" applyFill="1" applyBorder="1" applyAlignment="1">
      <alignment horizontal="right"/>
    </xf>
    <xf numFmtId="0" fontId="16" fillId="43" borderId="53" xfId="0" applyFont="1" applyFill="1" applyBorder="1" applyAlignment="1">
      <alignment horizontal="right"/>
    </xf>
    <xf numFmtId="0" fontId="0" fillId="43" borderId="63" xfId="0" applyFill="1" applyBorder="1" applyAlignment="1">
      <alignment horizontal="right" vertical="center" wrapText="1"/>
    </xf>
    <xf numFmtId="0" fontId="0" fillId="43" borderId="19" xfId="0" applyFill="1" applyBorder="1" applyAlignment="1">
      <alignment horizontal="right" vertical="center" wrapText="1"/>
    </xf>
    <xf numFmtId="0" fontId="0" fillId="43" borderId="21" xfId="0" applyFill="1" applyBorder="1" applyAlignment="1">
      <alignment horizontal="right" vertical="center" wrapText="1"/>
    </xf>
    <xf numFmtId="0" fontId="16" fillId="41" borderId="10" xfId="0" applyFont="1" applyFill="1" applyBorder="1" applyAlignment="1">
      <alignment horizontal="left"/>
    </xf>
    <xf numFmtId="0" fontId="21" fillId="41" borderId="0" xfId="0" applyFont="1" applyFill="1" applyBorder="1" applyAlignment="1">
      <alignment horizontal="left" vertical="top" wrapText="1"/>
    </xf>
    <xf numFmtId="0" fontId="21" fillId="41" borderId="40" xfId="0" applyFont="1" applyFill="1" applyBorder="1" applyAlignment="1">
      <alignment horizontal="left" vertical="top" wrapText="1"/>
    </xf>
    <xf numFmtId="0" fontId="30" fillId="35" borderId="20" xfId="0" applyFont="1" applyFill="1" applyBorder="1" applyAlignment="1">
      <alignment horizontal="left" vertical="center" wrapText="1"/>
    </xf>
    <xf numFmtId="0" fontId="30" fillId="35" borderId="19" xfId="0" applyFont="1" applyFill="1" applyBorder="1" applyAlignment="1">
      <alignment horizontal="left" vertical="center" wrapText="1"/>
    </xf>
    <xf numFmtId="0" fontId="0" fillId="43" borderId="24" xfId="0" applyFill="1" applyBorder="1" applyAlignment="1">
      <alignment horizontal="center"/>
    </xf>
    <xf numFmtId="0" fontId="0" fillId="43" borderId="10" xfId="0" applyFill="1" applyBorder="1" applyAlignment="1">
      <alignment horizontal="center"/>
    </xf>
    <xf numFmtId="0" fontId="16" fillId="43" borderId="36" xfId="0" applyFont="1" applyFill="1" applyBorder="1" applyAlignment="1">
      <alignment horizontal="right"/>
    </xf>
    <xf numFmtId="0" fontId="16" fillId="43" borderId="34" xfId="0" applyFont="1" applyFill="1" applyBorder="1" applyAlignment="1">
      <alignment horizontal="right"/>
    </xf>
    <xf numFmtId="0" fontId="0" fillId="43" borderId="26" xfId="0" applyFill="1" applyBorder="1" applyAlignment="1">
      <alignment horizontal="right" vertical="center" wrapText="1"/>
    </xf>
    <xf numFmtId="0" fontId="0" fillId="43" borderId="11" xfId="0" applyFill="1" applyBorder="1" applyAlignment="1">
      <alignment horizontal="right" vertical="center" wrapText="1"/>
    </xf>
    <xf numFmtId="0" fontId="0" fillId="43" borderId="28" xfId="0" applyFill="1" applyBorder="1" applyAlignment="1">
      <alignment horizontal="right"/>
    </xf>
    <xf numFmtId="0" fontId="0" fillId="43" borderId="17" xfId="0" applyFill="1" applyBorder="1" applyAlignment="1">
      <alignment horizontal="right"/>
    </xf>
    <xf numFmtId="0" fontId="0" fillId="42" borderId="10" xfId="0" applyFill="1" applyBorder="1" applyAlignment="1" applyProtection="1">
      <alignment horizontal="center"/>
    </xf>
    <xf numFmtId="0" fontId="16" fillId="42" borderId="62" xfId="0" applyFont="1" applyFill="1" applyBorder="1" applyAlignment="1" applyProtection="1">
      <alignment horizontal="center"/>
    </xf>
    <xf numFmtId="0" fontId="16" fillId="42" borderId="61" xfId="0" applyFont="1" applyFill="1" applyBorder="1" applyAlignment="1" applyProtection="1">
      <alignment horizontal="center"/>
    </xf>
    <xf numFmtId="0" fontId="16" fillId="42" borderId="67" xfId="0" applyFont="1" applyFill="1" applyBorder="1" applyAlignment="1" applyProtection="1">
      <alignment horizontal="center"/>
    </xf>
    <xf numFmtId="49" fontId="0" fillId="37" borderId="37" xfId="0" applyNumberFormat="1" applyFont="1" applyFill="1" applyBorder="1" applyAlignment="1">
      <alignment horizontal="center" vertical="center" wrapText="1"/>
    </xf>
    <xf numFmtId="49" fontId="0" fillId="37" borderId="38" xfId="0" applyNumberFormat="1" applyFont="1" applyFill="1" applyBorder="1" applyAlignment="1">
      <alignment horizontal="center" vertical="center" wrapText="1"/>
    </xf>
    <xf numFmtId="49" fontId="0" fillId="37" borderId="39" xfId="0" applyNumberFormat="1" applyFont="1" applyFill="1" applyBorder="1" applyAlignment="1">
      <alignment horizontal="center" vertical="center" wrapText="1"/>
    </xf>
    <xf numFmtId="0" fontId="0" fillId="34" borderId="55" xfId="0" applyFill="1" applyBorder="1" applyAlignment="1" applyProtection="1">
      <alignment horizontal="center"/>
    </xf>
    <xf numFmtId="0" fontId="0" fillId="34" borderId="56" xfId="0" applyFill="1" applyBorder="1" applyAlignment="1" applyProtection="1">
      <alignment horizontal="center"/>
    </xf>
    <xf numFmtId="0" fontId="0" fillId="34" borderId="58" xfId="0" applyFill="1" applyBorder="1" applyAlignment="1" applyProtection="1">
      <alignment horizontal="center"/>
    </xf>
    <xf numFmtId="0" fontId="0" fillId="37" borderId="12" xfId="0" applyFill="1" applyBorder="1" applyAlignment="1" applyProtection="1">
      <alignment horizontal="center"/>
      <protection locked="0"/>
    </xf>
    <xf numFmtId="0" fontId="0" fillId="37" borderId="13" xfId="0" applyFill="1" applyBorder="1" applyAlignment="1" applyProtection="1">
      <alignment horizontal="center"/>
      <protection locked="0"/>
    </xf>
    <xf numFmtId="0" fontId="0" fillId="37" borderId="14" xfId="0" applyFill="1" applyBorder="1" applyAlignment="1" applyProtection="1">
      <alignment horizontal="center"/>
      <protection locked="0"/>
    </xf>
    <xf numFmtId="0" fontId="16" fillId="37" borderId="60" xfId="0" applyFont="1" applyFill="1" applyBorder="1" applyAlignment="1" applyProtection="1">
      <alignment horizontal="center"/>
    </xf>
    <xf numFmtId="0" fontId="16" fillId="37" borderId="61" xfId="0" applyFont="1" applyFill="1" applyBorder="1" applyAlignment="1" applyProtection="1">
      <alignment horizontal="center"/>
    </xf>
    <xf numFmtId="0" fontId="16" fillId="37" borderId="53" xfId="0" applyFont="1" applyFill="1" applyBorder="1" applyAlignment="1" applyProtection="1">
      <alignment horizontal="center"/>
    </xf>
    <xf numFmtId="49" fontId="0" fillId="37" borderId="62" xfId="0" applyNumberFormat="1" applyFont="1" applyFill="1" applyBorder="1" applyAlignment="1">
      <alignment horizontal="center" vertical="center" wrapText="1"/>
    </xf>
    <xf numFmtId="49" fontId="0" fillId="37" borderId="61" xfId="0" applyNumberFormat="1" applyFont="1" applyFill="1" applyBorder="1" applyAlignment="1">
      <alignment horizontal="center" vertical="center" wrapText="1"/>
    </xf>
    <xf numFmtId="49" fontId="0" fillId="37" borderId="67" xfId="0" applyNumberFormat="1" applyFont="1" applyFill="1" applyBorder="1" applyAlignment="1">
      <alignment horizontal="center" vertical="center" wrapText="1"/>
    </xf>
    <xf numFmtId="0" fontId="0" fillId="36" borderId="16" xfId="0" applyFill="1" applyBorder="1" applyAlignment="1" applyProtection="1">
      <alignment horizontal="center"/>
    </xf>
    <xf numFmtId="0" fontId="0" fillId="36" borderId="18" xfId="0" applyFill="1" applyBorder="1" applyAlignment="1" applyProtection="1">
      <alignment horizontal="center"/>
    </xf>
    <xf numFmtId="0" fontId="0" fillId="36" borderId="33" xfId="0" applyFill="1" applyBorder="1" applyAlignment="1" applyProtection="1">
      <alignment horizontal="center"/>
    </xf>
    <xf numFmtId="0" fontId="16" fillId="36" borderId="60" xfId="0" applyFont="1" applyFill="1" applyBorder="1" applyAlignment="1" applyProtection="1">
      <alignment horizontal="center"/>
    </xf>
    <xf numFmtId="0" fontId="16" fillId="36" borderId="61" xfId="0" applyFont="1" applyFill="1" applyBorder="1" applyAlignment="1" applyProtection="1">
      <alignment horizontal="center"/>
    </xf>
    <xf numFmtId="0" fontId="16" fillId="36" borderId="53" xfId="0" applyFont="1" applyFill="1" applyBorder="1" applyAlignment="1" applyProtection="1">
      <alignment horizontal="center"/>
    </xf>
    <xf numFmtId="0" fontId="16" fillId="42" borderId="38" xfId="0" applyFont="1" applyFill="1" applyBorder="1" applyAlignment="1">
      <alignment horizontal="center" vertical="center"/>
    </xf>
    <xf numFmtId="0" fontId="16" fillId="42" borderId="56" xfId="0" applyFont="1" applyFill="1" applyBorder="1" applyAlignment="1">
      <alignment horizontal="center" vertical="center"/>
    </xf>
    <xf numFmtId="0" fontId="16" fillId="42" borderId="57" xfId="0" applyFont="1" applyFill="1" applyBorder="1" applyAlignment="1">
      <alignment horizontal="center" vertical="center"/>
    </xf>
    <xf numFmtId="49" fontId="0" fillId="42" borderId="62" xfId="0" applyNumberFormat="1" applyFont="1" applyFill="1" applyBorder="1" applyAlignment="1">
      <alignment horizontal="center" vertical="center" wrapText="1"/>
    </xf>
    <xf numFmtId="49" fontId="0" fillId="42" borderId="61" xfId="0" applyNumberFormat="1" applyFont="1" applyFill="1" applyBorder="1" applyAlignment="1">
      <alignment horizontal="center" vertical="center" wrapText="1"/>
    </xf>
    <xf numFmtId="49" fontId="0" fillId="42" borderId="67" xfId="0" applyNumberFormat="1" applyFont="1" applyFill="1" applyBorder="1" applyAlignment="1">
      <alignment horizontal="center" vertical="center" wrapText="1"/>
    </xf>
    <xf numFmtId="0" fontId="16" fillId="34" borderId="10" xfId="0" applyFont="1" applyFill="1" applyBorder="1" applyAlignment="1" applyProtection="1">
      <alignment horizontal="center" vertical="center"/>
    </xf>
    <xf numFmtId="49" fontId="0" fillId="36" borderId="62" xfId="0" applyNumberFormat="1" applyFont="1" applyFill="1" applyBorder="1" applyAlignment="1">
      <alignment horizontal="center" vertical="center" wrapText="1"/>
    </xf>
    <xf numFmtId="49" fontId="0" fillId="36" borderId="61" xfId="0" applyNumberFormat="1" applyFont="1" applyFill="1" applyBorder="1" applyAlignment="1">
      <alignment horizontal="center" vertical="center" wrapText="1"/>
    </xf>
    <xf numFmtId="49" fontId="0" fillId="36" borderId="67" xfId="0" applyNumberFormat="1" applyFont="1" applyFill="1" applyBorder="1" applyAlignment="1">
      <alignment horizontal="center" vertical="center" wrapText="1"/>
    </xf>
    <xf numFmtId="0" fontId="16" fillId="34" borderId="55" xfId="0" applyFont="1" applyFill="1" applyBorder="1" applyAlignment="1" applyProtection="1">
      <alignment horizontal="center" vertical="center"/>
    </xf>
    <xf numFmtId="0" fontId="16" fillId="34" borderId="56" xfId="0" applyFont="1" applyFill="1" applyBorder="1" applyAlignment="1" applyProtection="1">
      <alignment horizontal="center" vertical="center"/>
    </xf>
    <xf numFmtId="0" fontId="16" fillId="34" borderId="58" xfId="0" applyFont="1" applyFill="1" applyBorder="1" applyAlignment="1" applyProtection="1">
      <alignment horizontal="center" vertical="center"/>
    </xf>
    <xf numFmtId="0" fontId="0" fillId="36" borderId="12" xfId="0" applyFill="1" applyBorder="1" applyAlignment="1" applyProtection="1">
      <alignment horizontal="center"/>
    </xf>
    <xf numFmtId="0" fontId="0" fillId="36" borderId="13" xfId="0" applyFill="1" applyBorder="1" applyAlignment="1" applyProtection="1">
      <alignment horizontal="center"/>
    </xf>
    <xf numFmtId="0" fontId="0" fillId="36" borderId="14" xfId="0" applyFill="1" applyBorder="1" applyAlignment="1" applyProtection="1">
      <alignment horizontal="center"/>
    </xf>
    <xf numFmtId="49" fontId="0" fillId="42" borderId="37" xfId="0" applyNumberFormat="1" applyFont="1" applyFill="1" applyBorder="1" applyAlignment="1">
      <alignment horizontal="center" vertical="center" wrapText="1"/>
    </xf>
    <xf numFmtId="49" fontId="0" fillId="42" borderId="38" xfId="0" applyNumberFormat="1" applyFont="1" applyFill="1" applyBorder="1" applyAlignment="1">
      <alignment horizontal="center" vertical="center" wrapText="1"/>
    </xf>
    <xf numFmtId="49" fontId="0" fillId="42" borderId="39" xfId="0" applyNumberFormat="1" applyFont="1" applyFill="1" applyBorder="1" applyAlignment="1">
      <alignment horizontal="center" vertical="center" wrapText="1"/>
    </xf>
    <xf numFmtId="0" fontId="0" fillId="40" borderId="16" xfId="0" applyFill="1" applyBorder="1" applyAlignment="1" applyProtection="1">
      <alignment horizontal="center"/>
    </xf>
    <xf numFmtId="0" fontId="0" fillId="40" borderId="18" xfId="0" applyFill="1" applyBorder="1" applyAlignment="1" applyProtection="1">
      <alignment horizontal="center"/>
    </xf>
    <xf numFmtId="0" fontId="0" fillId="40" borderId="33" xfId="0" applyFill="1" applyBorder="1" applyAlignment="1" applyProtection="1">
      <alignment horizontal="center"/>
    </xf>
    <xf numFmtId="0" fontId="16" fillId="40" borderId="60" xfId="0" applyFont="1" applyFill="1" applyBorder="1" applyAlignment="1" applyProtection="1">
      <alignment horizontal="center"/>
    </xf>
    <xf numFmtId="0" fontId="16" fillId="40" borderId="61" xfId="0" applyFont="1" applyFill="1" applyBorder="1" applyAlignment="1" applyProtection="1">
      <alignment horizontal="center"/>
    </xf>
    <xf numFmtId="0" fontId="16" fillId="40" borderId="53" xfId="0" applyFont="1" applyFill="1" applyBorder="1" applyAlignment="1" applyProtection="1">
      <alignment horizontal="center"/>
    </xf>
    <xf numFmtId="49" fontId="0" fillId="40" borderId="62" xfId="0" applyNumberFormat="1" applyFont="1" applyFill="1" applyBorder="1" applyAlignment="1">
      <alignment horizontal="center" vertical="center" wrapText="1"/>
    </xf>
    <xf numFmtId="49" fontId="0" fillId="40" borderId="61" xfId="0" applyNumberFormat="1" applyFont="1" applyFill="1" applyBorder="1" applyAlignment="1">
      <alignment horizontal="center" vertical="center" wrapText="1"/>
    </xf>
    <xf numFmtId="49" fontId="0" fillId="40" borderId="67" xfId="0" applyNumberFormat="1" applyFont="1" applyFill="1" applyBorder="1" applyAlignment="1">
      <alignment horizontal="center" vertical="center" wrapText="1"/>
    </xf>
    <xf numFmtId="0" fontId="0" fillId="40" borderId="12" xfId="0" applyFill="1" applyBorder="1" applyAlignment="1" applyProtection="1">
      <alignment horizontal="center"/>
    </xf>
    <xf numFmtId="0" fontId="0" fillId="40" borderId="13" xfId="0" applyFill="1" applyBorder="1" applyAlignment="1" applyProtection="1">
      <alignment horizontal="center"/>
    </xf>
    <xf numFmtId="0" fontId="0" fillId="40" borderId="14" xfId="0" applyFill="1" applyBorder="1" applyAlignment="1" applyProtection="1">
      <alignment horizontal="center"/>
    </xf>
    <xf numFmtId="49" fontId="0" fillId="38" borderId="62" xfId="0" applyNumberFormat="1" applyFont="1" applyFill="1" applyBorder="1" applyAlignment="1">
      <alignment horizontal="center" vertical="center" wrapText="1"/>
    </xf>
    <xf numFmtId="49" fontId="0" fillId="38" borderId="61" xfId="0" applyNumberFormat="1" applyFont="1" applyFill="1" applyBorder="1" applyAlignment="1">
      <alignment horizontal="center" vertical="center" wrapText="1"/>
    </xf>
    <xf numFmtId="49" fontId="0" fillId="38" borderId="67" xfId="0" applyNumberFormat="1" applyFont="1" applyFill="1" applyBorder="1" applyAlignment="1">
      <alignment horizontal="center" vertical="center" wrapText="1"/>
    </xf>
    <xf numFmtId="0" fontId="0" fillId="38" borderId="12" xfId="0" applyFill="1" applyBorder="1" applyAlignment="1" applyProtection="1">
      <alignment horizontal="center"/>
    </xf>
    <xf numFmtId="0" fontId="0" fillId="38" borderId="13" xfId="0" applyFill="1" applyBorder="1" applyAlignment="1" applyProtection="1">
      <alignment horizontal="center"/>
    </xf>
    <xf numFmtId="0" fontId="0" fillId="38" borderId="14" xfId="0" applyFill="1" applyBorder="1" applyAlignment="1" applyProtection="1">
      <alignment horizontal="center"/>
    </xf>
    <xf numFmtId="0" fontId="0" fillId="38" borderId="16" xfId="0" applyFill="1" applyBorder="1" applyAlignment="1" applyProtection="1">
      <alignment horizontal="center"/>
    </xf>
    <xf numFmtId="0" fontId="0" fillId="38" borderId="18" xfId="0" applyFill="1" applyBorder="1" applyAlignment="1" applyProtection="1">
      <alignment horizontal="center"/>
    </xf>
    <xf numFmtId="0" fontId="0" fillId="38" borderId="33" xfId="0" applyFill="1" applyBorder="1" applyAlignment="1" applyProtection="1">
      <alignment horizontal="center"/>
    </xf>
    <xf numFmtId="0" fontId="16" fillId="38" borderId="60" xfId="0" applyFont="1" applyFill="1" applyBorder="1" applyAlignment="1" applyProtection="1">
      <alignment horizontal="center"/>
    </xf>
    <xf numFmtId="0" fontId="16" fillId="38" borderId="61" xfId="0" applyFont="1" applyFill="1" applyBorder="1" applyAlignment="1" applyProtection="1">
      <alignment horizontal="center"/>
    </xf>
    <xf numFmtId="0" fontId="16" fillId="38" borderId="53" xfId="0" applyFont="1" applyFill="1" applyBorder="1" applyAlignment="1" applyProtection="1">
      <alignment horizontal="center"/>
    </xf>
    <xf numFmtId="0" fontId="0" fillId="33" borderId="12" xfId="0" applyFill="1" applyBorder="1" applyAlignment="1" applyProtection="1">
      <alignment horizontal="center"/>
    </xf>
    <xf numFmtId="0" fontId="0" fillId="33" borderId="13" xfId="0" applyFill="1" applyBorder="1" applyAlignment="1" applyProtection="1">
      <alignment horizontal="center"/>
    </xf>
    <xf numFmtId="0" fontId="0" fillId="33" borderId="14" xfId="0" applyFill="1" applyBorder="1" applyAlignment="1" applyProtection="1">
      <alignment horizontal="center"/>
    </xf>
    <xf numFmtId="0" fontId="0" fillId="33" borderId="16" xfId="0" applyFill="1" applyBorder="1" applyAlignment="1" applyProtection="1">
      <alignment horizontal="center"/>
    </xf>
    <xf numFmtId="0" fontId="0" fillId="33" borderId="18" xfId="0" applyFill="1" applyBorder="1" applyAlignment="1" applyProtection="1">
      <alignment horizontal="center"/>
    </xf>
    <xf numFmtId="0" fontId="0" fillId="33" borderId="33" xfId="0" applyFill="1" applyBorder="1" applyAlignment="1" applyProtection="1">
      <alignment horizontal="center"/>
    </xf>
    <xf numFmtId="0" fontId="16" fillId="33" borderId="60" xfId="0" applyFont="1" applyFill="1" applyBorder="1" applyAlignment="1" applyProtection="1">
      <alignment horizontal="center"/>
    </xf>
    <xf numFmtId="0" fontId="16" fillId="33" borderId="61" xfId="0" applyFont="1" applyFill="1" applyBorder="1" applyAlignment="1" applyProtection="1">
      <alignment horizontal="center"/>
    </xf>
    <xf numFmtId="0" fontId="16" fillId="33" borderId="53" xfId="0" applyFont="1" applyFill="1" applyBorder="1" applyAlignment="1" applyProtection="1">
      <alignment horizontal="center"/>
    </xf>
    <xf numFmtId="49" fontId="0" fillId="33" borderId="62" xfId="0" applyNumberFormat="1" applyFont="1" applyFill="1" applyBorder="1" applyAlignment="1">
      <alignment horizontal="center" vertical="center" wrapText="1"/>
    </xf>
    <xf numFmtId="49" fontId="0" fillId="33" borderId="61" xfId="0" applyNumberFormat="1" applyFont="1" applyFill="1" applyBorder="1" applyAlignment="1">
      <alignment horizontal="center" vertical="center" wrapText="1"/>
    </xf>
    <xf numFmtId="49" fontId="0" fillId="33" borderId="67" xfId="0" applyNumberFormat="1" applyFont="1" applyFill="1" applyBorder="1" applyAlignment="1">
      <alignment horizontal="center" vertical="center" wrapText="1"/>
    </xf>
    <xf numFmtId="49" fontId="0" fillId="38" borderId="62" xfId="0" applyNumberFormat="1" applyFont="1" applyFill="1" applyBorder="1" applyAlignment="1">
      <alignment horizontal="left" vertical="center" wrapText="1"/>
    </xf>
    <xf numFmtId="49" fontId="0" fillId="38" borderId="61" xfId="0" applyNumberFormat="1" applyFont="1" applyFill="1" applyBorder="1" applyAlignment="1">
      <alignment horizontal="left" vertical="center" wrapText="1"/>
    </xf>
    <xf numFmtId="49" fontId="0" fillId="38" borderId="67" xfId="0" applyNumberFormat="1" applyFont="1" applyFill="1" applyBorder="1" applyAlignment="1">
      <alignment horizontal="left" vertical="center" wrapText="1"/>
    </xf>
    <xf numFmtId="0" fontId="16" fillId="33" borderId="60" xfId="0" applyFont="1" applyFill="1" applyBorder="1" applyAlignment="1">
      <alignment horizontal="center" vertical="center" wrapText="1"/>
    </xf>
    <xf numFmtId="0" fontId="16" fillId="33" borderId="61" xfId="0" applyFont="1" applyFill="1" applyBorder="1" applyAlignment="1">
      <alignment horizontal="center" vertical="center" wrapText="1"/>
    </xf>
    <xf numFmtId="0" fontId="16" fillId="33" borderId="53" xfId="0" applyFont="1" applyFill="1" applyBorder="1" applyAlignment="1">
      <alignment horizontal="center" vertical="center" wrapText="1"/>
    </xf>
    <xf numFmtId="0" fontId="16" fillId="38" borderId="60" xfId="0" applyFont="1" applyFill="1" applyBorder="1" applyAlignment="1">
      <alignment horizontal="center" vertical="center"/>
    </xf>
    <xf numFmtId="0" fontId="16" fillId="38" borderId="61" xfId="0" applyFont="1" applyFill="1" applyBorder="1" applyAlignment="1">
      <alignment horizontal="center" vertical="center"/>
    </xf>
    <xf numFmtId="0" fontId="16" fillId="38" borderId="53" xfId="0" applyFont="1" applyFill="1" applyBorder="1" applyAlignment="1">
      <alignment horizontal="center" vertical="center"/>
    </xf>
    <xf numFmtId="49" fontId="16" fillId="40" borderId="60" xfId="0" applyNumberFormat="1" applyFont="1" applyFill="1" applyBorder="1" applyAlignment="1">
      <alignment horizontal="center" vertical="center" wrapText="1"/>
    </xf>
    <xf numFmtId="49" fontId="16" fillId="40" borderId="61" xfId="0" applyNumberFormat="1" applyFont="1" applyFill="1" applyBorder="1" applyAlignment="1">
      <alignment horizontal="center" vertical="center" wrapText="1"/>
    </xf>
    <xf numFmtId="49" fontId="16" fillId="40" borderId="53" xfId="0" applyNumberFormat="1" applyFont="1" applyFill="1" applyBorder="1" applyAlignment="1">
      <alignment horizontal="center" vertical="center" wrapText="1"/>
    </xf>
    <xf numFmtId="0" fontId="16" fillId="37" borderId="62" xfId="0" applyFont="1" applyFill="1" applyBorder="1" applyAlignment="1">
      <alignment horizontal="center" vertical="center"/>
    </xf>
    <xf numFmtId="0" fontId="16" fillId="37" borderId="61" xfId="0" applyFont="1" applyFill="1" applyBorder="1" applyAlignment="1">
      <alignment horizontal="center" vertical="center"/>
    </xf>
    <xf numFmtId="0" fontId="16" fillId="37" borderId="67" xfId="0" applyFont="1" applyFill="1" applyBorder="1" applyAlignment="1">
      <alignment horizontal="center" vertical="center"/>
    </xf>
    <xf numFmtId="0" fontId="16" fillId="36" borderId="38" xfId="0" applyFont="1" applyFill="1" applyBorder="1" applyAlignment="1">
      <alignment horizontal="center" vertical="center"/>
    </xf>
    <xf numFmtId="0" fontId="16" fillId="33" borderId="15" xfId="0" applyFont="1" applyFill="1" applyBorder="1" applyAlignment="1">
      <alignment horizontal="center" vertical="center"/>
    </xf>
    <xf numFmtId="0" fontId="16" fillId="38" borderId="30" xfId="0" applyFont="1" applyFill="1" applyBorder="1" applyAlignment="1">
      <alignment horizontal="center" vertical="center"/>
    </xf>
    <xf numFmtId="0" fontId="16" fillId="38" borderId="31" xfId="0" applyFont="1" applyFill="1" applyBorder="1" applyAlignment="1">
      <alignment horizontal="center" vertical="center"/>
    </xf>
    <xf numFmtId="0" fontId="16" fillId="38" borderId="32" xfId="0" applyFont="1" applyFill="1" applyBorder="1" applyAlignment="1">
      <alignment horizontal="center" vertical="center"/>
    </xf>
    <xf numFmtId="0" fontId="16" fillId="39" borderId="16" xfId="0" applyFont="1" applyFill="1" applyBorder="1" applyAlignment="1">
      <alignment horizontal="center" vertical="center"/>
    </xf>
    <xf numFmtId="0" fontId="16" fillId="39" borderId="18" xfId="0" applyFont="1" applyFill="1" applyBorder="1" applyAlignment="1">
      <alignment horizontal="center" vertical="center"/>
    </xf>
    <xf numFmtId="0" fontId="16" fillId="39" borderId="33" xfId="0" applyFont="1" applyFill="1" applyBorder="1" applyAlignment="1">
      <alignment horizontal="center" vertical="center"/>
    </xf>
    <xf numFmtId="0" fontId="16" fillId="41" borderId="16" xfId="0" applyFont="1" applyFill="1" applyBorder="1" applyAlignment="1">
      <alignment horizontal="center" vertical="center"/>
    </xf>
    <xf numFmtId="0" fontId="16" fillId="41" borderId="18" xfId="0" applyFont="1" applyFill="1" applyBorder="1" applyAlignment="1">
      <alignment horizontal="center" vertical="center"/>
    </xf>
    <xf numFmtId="0" fontId="16" fillId="41" borderId="33" xfId="0" applyFont="1" applyFill="1" applyBorder="1" applyAlignment="1">
      <alignment horizontal="center" vertical="center"/>
    </xf>
    <xf numFmtId="0" fontId="16" fillId="33" borderId="48" xfId="0" applyFont="1" applyFill="1" applyBorder="1" applyAlignment="1">
      <alignment horizontal="center" vertical="center"/>
    </xf>
    <xf numFmtId="0" fontId="16" fillId="39" borderId="55" xfId="0" applyFont="1" applyFill="1" applyBorder="1" applyAlignment="1">
      <alignment horizontal="center" vertical="center"/>
    </xf>
    <xf numFmtId="0" fontId="16" fillId="39" borderId="56" xfId="0" applyFont="1" applyFill="1" applyBorder="1" applyAlignment="1">
      <alignment horizontal="center" vertical="center"/>
    </xf>
    <xf numFmtId="0" fontId="16" fillId="39" borderId="57" xfId="0" applyFont="1" applyFill="1" applyBorder="1" applyAlignment="1">
      <alignment horizontal="center" vertical="center"/>
    </xf>
    <xf numFmtId="0" fontId="16" fillId="33" borderId="55" xfId="0" applyFont="1" applyFill="1" applyBorder="1" applyAlignment="1">
      <alignment horizontal="center" vertical="center" wrapText="1"/>
    </xf>
    <xf numFmtId="0" fontId="16" fillId="33" borderId="56" xfId="0" applyFont="1" applyFill="1" applyBorder="1" applyAlignment="1">
      <alignment horizontal="center" vertical="center"/>
    </xf>
    <xf numFmtId="0" fontId="16" fillId="33" borderId="58" xfId="0" applyFont="1" applyFill="1" applyBorder="1" applyAlignment="1">
      <alignment horizontal="center" vertical="center"/>
    </xf>
    <xf numFmtId="0" fontId="16" fillId="38" borderId="55" xfId="0" applyFont="1" applyFill="1" applyBorder="1" applyAlignment="1">
      <alignment horizontal="center" vertical="center" wrapText="1"/>
    </xf>
    <xf numFmtId="0" fontId="16" fillId="38" borderId="56" xfId="0" applyFont="1" applyFill="1" applyBorder="1" applyAlignment="1">
      <alignment horizontal="center" vertical="center"/>
    </xf>
    <xf numFmtId="0" fontId="16" fillId="38" borderId="57" xfId="0" applyFont="1" applyFill="1" applyBorder="1" applyAlignment="1">
      <alignment horizontal="center" vertical="center"/>
    </xf>
    <xf numFmtId="0" fontId="0" fillId="45" borderId="10" xfId="0" applyFill="1" applyBorder="1" applyAlignment="1">
      <alignment horizontal="left" wrapText="1"/>
    </xf>
    <xf numFmtId="0" fontId="0" fillId="40" borderId="10" xfId="0" applyFill="1" applyBorder="1" applyAlignment="1">
      <alignment horizontal="left" wrapText="1"/>
    </xf>
    <xf numFmtId="0" fontId="0" fillId="46" borderId="10" xfId="0" applyFill="1" applyBorder="1" applyAlignment="1">
      <alignment horizontal="left" wrapText="1"/>
    </xf>
    <xf numFmtId="0" fontId="0" fillId="36" borderId="10" xfId="0" applyFill="1" applyBorder="1" applyAlignment="1">
      <alignment horizontal="left" wrapText="1"/>
    </xf>
    <xf numFmtId="0" fontId="16" fillId="40" borderId="0" xfId="0" applyFont="1" applyFill="1" applyBorder="1" applyAlignment="1">
      <alignment horizontal="left" wrapText="1"/>
    </xf>
    <xf numFmtId="0" fontId="0" fillId="44" borderId="10" xfId="0" applyFill="1" applyBorder="1" applyAlignment="1">
      <alignment horizontal="left" wrapText="1"/>
    </xf>
    <xf numFmtId="0" fontId="16" fillId="36" borderId="0" xfId="0" applyFont="1" applyFill="1" applyBorder="1" applyAlignment="1">
      <alignment horizontal="left" wrapText="1"/>
    </xf>
    <xf numFmtId="0" fontId="0" fillId="33" borderId="10" xfId="0" applyFill="1" applyBorder="1" applyAlignment="1">
      <alignment horizontal="left" wrapText="1"/>
    </xf>
    <xf numFmtId="0" fontId="0" fillId="33" borderId="10" xfId="0" applyFill="1" applyBorder="1" applyAlignment="1">
      <alignment wrapText="1"/>
    </xf>
    <xf numFmtId="0" fontId="0" fillId="41" borderId="10" xfId="0" applyFill="1" applyBorder="1" applyAlignment="1">
      <alignment horizontal="left" wrapText="1"/>
    </xf>
    <xf numFmtId="0" fontId="16" fillId="44" borderId="0" xfId="0" applyFont="1" applyFill="1" applyBorder="1" applyAlignment="1">
      <alignment horizontal="left" wrapText="1"/>
    </xf>
    <xf numFmtId="0" fontId="0" fillId="38" borderId="10" xfId="0" applyFill="1" applyBorder="1" applyAlignment="1">
      <alignment horizontal="left" wrapText="1"/>
    </xf>
    <xf numFmtId="0" fontId="0" fillId="38" borderId="12" xfId="0" applyFill="1" applyBorder="1" applyAlignment="1">
      <alignment horizontal="left" wrapText="1"/>
    </xf>
    <xf numFmtId="0" fontId="0" fillId="38" borderId="13" xfId="0" applyFill="1" applyBorder="1" applyAlignment="1">
      <alignment horizontal="left" wrapText="1"/>
    </xf>
    <xf numFmtId="0" fontId="0" fillId="38" borderId="14" xfId="0" applyFill="1" applyBorder="1" applyAlignment="1">
      <alignment horizontal="left" wrapText="1"/>
    </xf>
    <xf numFmtId="0" fontId="16" fillId="41" borderId="12" xfId="0" applyFont="1" applyFill="1" applyBorder="1" applyAlignment="1">
      <alignment horizontal="left"/>
    </xf>
    <xf numFmtId="0" fontId="16" fillId="41" borderId="13" xfId="0" applyFont="1" applyFill="1" applyBorder="1" applyAlignment="1">
      <alignment horizontal="left"/>
    </xf>
    <xf numFmtId="0" fontId="16" fillId="41" borderId="14" xfId="0" applyFont="1" applyFill="1" applyBorder="1" applyAlignment="1">
      <alignment horizontal="left"/>
    </xf>
    <xf numFmtId="0" fontId="0" fillId="37" borderId="10" xfId="0" applyFill="1" applyBorder="1" applyAlignment="1">
      <alignment horizontal="left" wrapText="1"/>
    </xf>
    <xf numFmtId="49" fontId="0" fillId="0" borderId="10" xfId="0" applyNumberFormat="1" applyBorder="1" applyAlignment="1">
      <alignment horizontal="left"/>
    </xf>
    <xf numFmtId="0" fontId="38" fillId="47" borderId="0" xfId="0" applyFont="1" applyFill="1" applyAlignment="1">
      <alignment horizontal="left"/>
    </xf>
    <xf numFmtId="0" fontId="0" fillId="0" borderId="12" xfId="0" applyBorder="1" applyAlignment="1">
      <alignment horizontal="center"/>
    </xf>
    <xf numFmtId="0" fontId="0" fillId="0" borderId="14" xfId="0" applyBorder="1" applyAlignment="1">
      <alignment horizontal="center"/>
    </xf>
    <xf numFmtId="0" fontId="0" fillId="44" borderId="12" xfId="0" applyFill="1" applyBorder="1" applyAlignment="1">
      <alignment horizontal="left" wrapText="1"/>
    </xf>
    <xf numFmtId="0" fontId="0" fillId="44" borderId="14" xfId="0" applyFill="1" applyBorder="1" applyAlignment="1">
      <alignment horizontal="left" wrapText="1"/>
    </xf>
    <xf numFmtId="0" fontId="0" fillId="0" borderId="12" xfId="0" applyBorder="1" applyAlignment="1">
      <alignment horizontal="left"/>
    </xf>
    <xf numFmtId="0" fontId="0" fillId="0" borderId="14" xfId="0" applyBorder="1" applyAlignment="1">
      <alignment horizontal="left"/>
    </xf>
    <xf numFmtId="0" fontId="0" fillId="41" borderId="12" xfId="0" applyFill="1" applyBorder="1" applyAlignment="1">
      <alignment horizontal="center" vertical="center"/>
    </xf>
    <xf numFmtId="0" fontId="0" fillId="41" borderId="14" xfId="0" applyFill="1" applyBorder="1" applyAlignment="1">
      <alignment horizontal="center" vertical="center"/>
    </xf>
    <xf numFmtId="0" fontId="0" fillId="0" borderId="10" xfId="0" applyBorder="1" applyAlignment="1">
      <alignment horizontal="left"/>
    </xf>
    <xf numFmtId="0" fontId="0" fillId="44" borderId="12" xfId="0" applyFill="1" applyBorder="1" applyAlignment="1">
      <alignment horizontal="left"/>
    </xf>
    <xf numFmtId="0" fontId="0" fillId="44" borderId="14" xfId="0" applyFill="1" applyBorder="1" applyAlignment="1">
      <alignment horizontal="left"/>
    </xf>
    <xf numFmtId="0" fontId="0" fillId="44" borderId="12" xfId="0" applyFill="1" applyBorder="1" applyAlignment="1">
      <alignment horizontal="center"/>
    </xf>
    <xf numFmtId="0" fontId="0" fillId="44" borderId="14" xfId="0" applyFill="1" applyBorder="1" applyAlignment="1">
      <alignment horizontal="center"/>
    </xf>
    <xf numFmtId="0" fontId="0" fillId="41" borderId="10" xfId="0" applyFill="1" applyBorder="1" applyAlignment="1">
      <alignment horizontal="left"/>
    </xf>
    <xf numFmtId="0" fontId="0" fillId="0" borderId="10" xfId="0" applyBorder="1" applyAlignment="1">
      <alignment horizontal="left" vertical="top"/>
    </xf>
    <xf numFmtId="49" fontId="0" fillId="0" borderId="10" xfId="0" applyNumberFormat="1" applyBorder="1" applyAlignment="1">
      <alignment horizontal="center" vertical="top" wrapText="1"/>
    </xf>
    <xf numFmtId="0" fontId="16" fillId="34" borderId="10" xfId="0" applyFont="1" applyFill="1" applyBorder="1" applyAlignment="1">
      <alignment horizontal="left" vertical="top"/>
    </xf>
    <xf numFmtId="49" fontId="0" fillId="0" borderId="12" xfId="0" applyNumberFormat="1" applyBorder="1" applyAlignment="1">
      <alignment horizontal="center" vertical="top" wrapText="1"/>
    </xf>
    <xf numFmtId="49" fontId="0" fillId="0" borderId="14" xfId="0" applyNumberFormat="1" applyBorder="1" applyAlignment="1">
      <alignment horizontal="center" vertical="top" wrapText="1"/>
    </xf>
    <xf numFmtId="49" fontId="0" fillId="39" borderId="10" xfId="0" applyNumberFormat="1" applyFill="1" applyBorder="1" applyAlignment="1">
      <alignment horizontal="left" vertical="top" wrapText="1"/>
    </xf>
    <xf numFmtId="49" fontId="0" fillId="40" borderId="10" xfId="0" applyNumberFormat="1" applyFill="1" applyBorder="1" applyAlignment="1">
      <alignment horizontal="left" vertical="top" wrapText="1"/>
    </xf>
    <xf numFmtId="49" fontId="0" fillId="45" borderId="12" xfId="0" applyNumberFormat="1" applyFill="1" applyBorder="1" applyAlignment="1">
      <alignment horizontal="left" vertical="top" wrapText="1"/>
    </xf>
    <xf numFmtId="49" fontId="0" fillId="45" borderId="13" xfId="0" applyNumberFormat="1" applyFill="1" applyBorder="1" applyAlignment="1">
      <alignment horizontal="left" vertical="top" wrapText="1"/>
    </xf>
    <xf numFmtId="49" fontId="0" fillId="45" borderId="14" xfId="0" applyNumberFormat="1" applyFill="1" applyBorder="1" applyAlignment="1">
      <alignment horizontal="left" vertical="top" wrapText="1"/>
    </xf>
    <xf numFmtId="49" fontId="0" fillId="37" borderId="0" xfId="0" applyNumberFormat="1" applyFill="1" applyBorder="1" applyAlignment="1">
      <alignment horizontal="left" vertical="top" wrapText="1"/>
    </xf>
    <xf numFmtId="49" fontId="0" fillId="41" borderId="12" xfId="0" applyNumberFormat="1" applyFill="1" applyBorder="1" applyAlignment="1">
      <alignment horizontal="left" wrapText="1"/>
    </xf>
    <xf numFmtId="49" fontId="0" fillId="41" borderId="13" xfId="0" applyNumberFormat="1" applyFill="1" applyBorder="1" applyAlignment="1">
      <alignment horizontal="left" wrapText="1"/>
    </xf>
    <xf numFmtId="49" fontId="0" fillId="41" borderId="14" xfId="0" applyNumberFormat="1" applyFill="1" applyBorder="1" applyAlignment="1">
      <alignment horizontal="left" wrapText="1"/>
    </xf>
    <xf numFmtId="49" fontId="0" fillId="46" borderId="10" xfId="0" applyNumberFormat="1" applyFill="1" applyBorder="1" applyAlignment="1">
      <alignment horizontal="left" vertical="top" wrapText="1"/>
    </xf>
    <xf numFmtId="0" fontId="0" fillId="33" borderId="10" xfId="0" applyFill="1" applyBorder="1" applyAlignment="1">
      <alignment horizontal="center"/>
    </xf>
    <xf numFmtId="0" fontId="16" fillId="50" borderId="0" xfId="0" applyFont="1" applyFill="1" applyBorder="1" applyAlignment="1">
      <alignment horizontal="left"/>
    </xf>
    <xf numFmtId="0" fontId="45" fillId="49" borderId="0" xfId="42" applyFont="1" applyFill="1" applyAlignment="1">
      <alignment horizontal="left" vertical="center"/>
    </xf>
    <xf numFmtId="0" fontId="0" fillId="46" borderId="0" xfId="0" applyFill="1" applyBorder="1" applyAlignment="1">
      <alignment horizontal="left"/>
    </xf>
    <xf numFmtId="0" fontId="16" fillId="46" borderId="0" xfId="0" applyFont="1" applyFill="1" applyBorder="1" applyAlignment="1">
      <alignment horizontal="left"/>
    </xf>
    <xf numFmtId="0" fontId="45" fillId="49" borderId="0" xfId="42" applyFont="1" applyFill="1" applyAlignment="1">
      <alignment horizontal="center" vertical="center"/>
    </xf>
    <xf numFmtId="0" fontId="0" fillId="35" borderId="0" xfId="0" applyFill="1" applyBorder="1" applyAlignment="1">
      <alignment horizontal="left" vertical="top" wrapText="1"/>
    </xf>
    <xf numFmtId="0" fontId="0" fillId="35" borderId="0" xfId="0" applyFill="1" applyBorder="1" applyAlignment="1">
      <alignment horizontal="left" wrapText="1"/>
    </xf>
    <xf numFmtId="0" fontId="0" fillId="48" borderId="0" xfId="0" applyFill="1" applyBorder="1" applyAlignment="1">
      <alignment horizontal="left" vertical="top" wrapText="1"/>
    </xf>
    <xf numFmtId="0" fontId="0" fillId="46" borderId="0" xfId="0" applyFill="1" applyBorder="1" applyAlignment="1">
      <alignment horizontal="left" vertical="top"/>
    </xf>
    <xf numFmtId="0" fontId="0" fillId="41" borderId="0" xfId="0" applyFill="1" applyBorder="1" applyAlignment="1">
      <alignment horizontal="left" vertical="top" wrapText="1"/>
    </xf>
    <xf numFmtId="49" fontId="0" fillId="48" borderId="0" xfId="0" applyNumberFormat="1" applyFill="1" applyBorder="1" applyAlignment="1">
      <alignment horizontal="left" vertical="top" wrapText="1"/>
    </xf>
    <xf numFmtId="0" fontId="16" fillId="38" borderId="10" xfId="0" applyFont="1" applyFill="1" applyBorder="1" applyAlignment="1">
      <alignment horizontal="left"/>
    </xf>
    <xf numFmtId="0" fontId="0" fillId="38" borderId="10" xfId="0" applyFill="1" applyBorder="1" applyAlignment="1">
      <alignment horizontal="left" vertical="top"/>
    </xf>
  </cellXfs>
  <cellStyles count="43">
    <cellStyle name="20 % - Akzent1" xfId="19" builtinId="30" customBuiltin="1"/>
    <cellStyle name="20 % - Akzent2" xfId="23" builtinId="34" customBuiltin="1"/>
    <cellStyle name="20 % - Akzent3" xfId="27" builtinId="38" customBuiltin="1"/>
    <cellStyle name="20 % - Akzent4" xfId="31" builtinId="42" customBuiltin="1"/>
    <cellStyle name="20 % - Akzent5" xfId="35" builtinId="46" customBuiltin="1"/>
    <cellStyle name="20 % - Akzent6" xfId="39" builtinId="50" customBuiltin="1"/>
    <cellStyle name="40 % - Akzent1" xfId="20" builtinId="31" customBuiltin="1"/>
    <cellStyle name="40 % - Akzent2" xfId="24" builtinId="35" customBuiltin="1"/>
    <cellStyle name="40 % - Akzent3" xfId="28" builtinId="39" customBuiltin="1"/>
    <cellStyle name="40 % - Akzent4" xfId="32" builtinId="43" customBuiltin="1"/>
    <cellStyle name="40 % - Akzent5" xfId="36" builtinId="47" customBuiltin="1"/>
    <cellStyle name="40 % - Akzent6" xfId="40" builtinId="51" customBuiltin="1"/>
    <cellStyle name="60 % - Akzent1" xfId="21" builtinId="32" customBuiltin="1"/>
    <cellStyle name="60 % - Akzent2" xfId="25" builtinId="36" customBuiltin="1"/>
    <cellStyle name="60 % - Akzent3" xfId="29" builtinId="40" customBuiltin="1"/>
    <cellStyle name="60 % - Akzent4" xfId="33" builtinId="44" customBuiltin="1"/>
    <cellStyle name="60 % - Akzent5" xfId="37" builtinId="48" customBuiltin="1"/>
    <cellStyle name="60 % - Akzent6" xfId="41" builtinId="52" customBuiltin="1"/>
    <cellStyle name="Akzent1" xfId="18" builtinId="29" customBuiltin="1"/>
    <cellStyle name="Akzent2" xfId="22" builtinId="33" customBuiltin="1"/>
    <cellStyle name="Akzent3" xfId="26" builtinId="37" customBuiltin="1"/>
    <cellStyle name="Akzent4" xfId="30" builtinId="41" customBuiltin="1"/>
    <cellStyle name="Akzent5" xfId="34" builtinId="45" customBuiltin="1"/>
    <cellStyle name="Akzent6" xfId="38" builtinId="49" customBuiltin="1"/>
    <cellStyle name="Ausgabe" xfId="10" builtinId="21" customBuiltin="1"/>
    <cellStyle name="Berechnung" xfId="11" builtinId="22" customBuiltin="1"/>
    <cellStyle name="Eingabe" xfId="9" builtinId="20" customBuiltin="1"/>
    <cellStyle name="Ergebnis" xfId="17" builtinId="25" customBuiltin="1"/>
    <cellStyle name="Erklärender Text" xfId="16" builtinId="53" customBuiltin="1"/>
    <cellStyle name="Gut" xfId="6" builtinId="26" customBuiltin="1"/>
    <cellStyle name="Link" xfId="42" builtinId="8"/>
    <cellStyle name="Neutral" xfId="8" builtinId="28" customBuiltin="1"/>
    <cellStyle name="Notiz" xfId="15" builtinId="10" customBuiltin="1"/>
    <cellStyle name="Schlecht" xfId="7" builtinId="27" customBuiltin="1"/>
    <cellStyle name="Standard" xfId="0" builtinId="0"/>
    <cellStyle name="Überschrift" xfId="1" builtinId="15" customBuiltin="1"/>
    <cellStyle name="Überschrift 1" xfId="2" builtinId="16" customBuiltin="1"/>
    <cellStyle name="Überschrift 2" xfId="3" builtinId="17" customBuiltin="1"/>
    <cellStyle name="Überschrift 3" xfId="4" builtinId="18" customBuiltin="1"/>
    <cellStyle name="Überschrift 4" xfId="5" builtinId="19" customBuiltin="1"/>
    <cellStyle name="Verknüpfte Zelle" xfId="12" builtinId="24" customBuiltin="1"/>
    <cellStyle name="Warnender Text" xfId="14" builtinId="11" customBuiltin="1"/>
    <cellStyle name="Zelle überprüfen" xfId="13" builtinId="23" customBuiltin="1"/>
  </cellStyles>
  <dxfs count="4">
    <dxf>
      <font>
        <color theme="0"/>
      </font>
    </dxf>
    <dxf>
      <font>
        <color theme="0"/>
      </font>
    </dxf>
    <dxf>
      <font>
        <color theme="6" tint="0.59996337778862885"/>
      </font>
    </dxf>
    <dxf>
      <font>
        <color theme="6" tint="0.7999816888943144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Beratung von Lehrkräften</a:t>
            </a:r>
          </a:p>
        </c:rich>
      </c:tx>
      <c:overlay val="0"/>
    </c:title>
    <c:autoTitleDeleted val="0"/>
    <c:plotArea>
      <c:layout>
        <c:manualLayout>
          <c:layoutTarget val="inner"/>
          <c:xMode val="edge"/>
          <c:yMode val="edge"/>
          <c:x val="5.6094863142107237E-2"/>
          <c:y val="3.2779804207379304E-2"/>
          <c:w val="0.77960902614445926"/>
          <c:h val="0.82118614712576343"/>
        </c:manualLayout>
      </c:layout>
      <c:barChart>
        <c:barDir val="col"/>
        <c:grouping val="stacked"/>
        <c:varyColors val="0"/>
        <c:ser>
          <c:idx val="1"/>
          <c:order val="0"/>
          <c:tx>
            <c:strRef>
              <c:f>Auswertungsbeispiele!$U$29</c:f>
              <c:strCache>
                <c:ptCount val="1"/>
                <c:pt idx="0">
                  <c:v>Anzahl Jungen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Auswertungsbeispiele!$S$30:$S$32</c:f>
              <c:strCache>
                <c:ptCount val="3"/>
                <c:pt idx="0">
                  <c:v>Individuelle Problemlagen</c:v>
                </c:pt>
                <c:pt idx="1">
                  <c:v>Sonderpädagogische Förderung bzw. Schulbegleitung</c:v>
                </c:pt>
                <c:pt idx="2">
                  <c:v>klassenbezogene Probleme</c:v>
                </c:pt>
              </c:strCache>
            </c:strRef>
          </c:cat>
          <c:val>
            <c:numRef>
              <c:f>Auswertungsbeispiele!$U$30:$U$32</c:f>
              <c:numCache>
                <c:formatCode>General</c:formatCode>
                <c:ptCount val="3"/>
                <c:pt idx="0">
                  <c:v>0</c:v>
                </c:pt>
                <c:pt idx="1">
                  <c:v>0</c:v>
                </c:pt>
              </c:numCache>
            </c:numRef>
          </c:val>
          <c:extLst>
            <c:ext xmlns:c16="http://schemas.microsoft.com/office/drawing/2014/chart" uri="{C3380CC4-5D6E-409C-BE32-E72D297353CC}">
              <c16:uniqueId val="{00000000-5417-4121-8F7C-F6D3B0FFE210}"/>
            </c:ext>
          </c:extLst>
        </c:ser>
        <c:ser>
          <c:idx val="2"/>
          <c:order val="1"/>
          <c:tx>
            <c:strRef>
              <c:f>Auswertungsbeispiele!$V$29</c:f>
              <c:strCache>
                <c:ptCount val="1"/>
                <c:pt idx="0">
                  <c:v>Anzahl Mädchen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Auswertungsbeispiele!$S$30:$S$32</c:f>
              <c:strCache>
                <c:ptCount val="3"/>
                <c:pt idx="0">
                  <c:v>Individuelle Problemlagen</c:v>
                </c:pt>
                <c:pt idx="1">
                  <c:v>Sonderpädagogische Förderung bzw. Schulbegleitung</c:v>
                </c:pt>
                <c:pt idx="2">
                  <c:v>klassenbezogene Probleme</c:v>
                </c:pt>
              </c:strCache>
            </c:strRef>
          </c:cat>
          <c:val>
            <c:numRef>
              <c:f>Auswertungsbeispiele!$V$30:$V$32</c:f>
              <c:numCache>
                <c:formatCode>General</c:formatCode>
                <c:ptCount val="3"/>
                <c:pt idx="0">
                  <c:v>0</c:v>
                </c:pt>
                <c:pt idx="1">
                  <c:v>0</c:v>
                </c:pt>
              </c:numCache>
            </c:numRef>
          </c:val>
          <c:extLst>
            <c:ext xmlns:c16="http://schemas.microsoft.com/office/drawing/2014/chart" uri="{C3380CC4-5D6E-409C-BE32-E72D297353CC}">
              <c16:uniqueId val="{00000001-5417-4121-8F7C-F6D3B0FFE210}"/>
            </c:ext>
          </c:extLst>
        </c:ser>
        <c:ser>
          <c:idx val="0"/>
          <c:order val="2"/>
          <c:tx>
            <c:strRef>
              <c:f>Auswertungsbeispiele!$W$29</c:f>
              <c:strCache>
                <c:ptCount val="1"/>
                <c:pt idx="0">
                  <c:v>Anzahl divers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Auswertungsbeispiele!$W$30:$W$32</c:f>
              <c:numCache>
                <c:formatCode>General</c:formatCode>
                <c:ptCount val="3"/>
                <c:pt idx="0">
                  <c:v>0</c:v>
                </c:pt>
                <c:pt idx="1">
                  <c:v>0</c:v>
                </c:pt>
              </c:numCache>
            </c:numRef>
          </c:val>
          <c:extLst>
            <c:ext xmlns:c16="http://schemas.microsoft.com/office/drawing/2014/chart" uri="{C3380CC4-5D6E-409C-BE32-E72D297353CC}">
              <c16:uniqueId val="{00000004-9FD1-4B23-B075-2886FD250037}"/>
            </c:ext>
          </c:extLst>
        </c:ser>
        <c:ser>
          <c:idx val="3"/>
          <c:order val="3"/>
          <c:tx>
            <c:v>Anzahl Klassen</c:v>
          </c:tx>
          <c:spPr>
            <a:solidFill>
              <a:srgbClr val="0070C0"/>
            </a:solidFill>
          </c:spPr>
          <c:invertIfNegative val="0"/>
          <c:dPt>
            <c:idx val="0"/>
            <c:invertIfNegative val="0"/>
            <c:bubble3D val="0"/>
            <c:spPr>
              <a:noFill/>
            </c:spPr>
            <c:extLst>
              <c:ext xmlns:c16="http://schemas.microsoft.com/office/drawing/2014/chart" uri="{C3380CC4-5D6E-409C-BE32-E72D297353CC}">
                <c16:uniqueId val="{00000003-5417-4121-8F7C-F6D3B0FFE210}"/>
              </c:ext>
            </c:extLst>
          </c:dPt>
          <c:dPt>
            <c:idx val="1"/>
            <c:invertIfNegative val="0"/>
            <c:bubble3D val="0"/>
            <c:spPr>
              <a:noFill/>
            </c:spPr>
            <c:extLst>
              <c:ext xmlns:c16="http://schemas.microsoft.com/office/drawing/2014/chart" uri="{C3380CC4-5D6E-409C-BE32-E72D297353CC}">
                <c16:uniqueId val="{00000005-5417-4121-8F7C-F6D3B0FFE210}"/>
              </c:ext>
            </c:extLst>
          </c:dPt>
          <c:dLbls>
            <c:dLbl>
              <c:idx val="2"/>
              <c:layout>
                <c:manualLayout>
                  <c:x val="-4.329004329004329E-3"/>
                  <c:y val="-7.226774908229484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17-4121-8F7C-F6D3B0FFE210}"/>
                </c:ext>
              </c:extLst>
            </c:dLbl>
            <c:spPr>
              <a:noFill/>
              <a:ln>
                <a:noFill/>
              </a:ln>
              <a:effectLst/>
            </c:spPr>
            <c:txPr>
              <a:bodyPr/>
              <a:lstStyle/>
              <a:p>
                <a:pPr>
                  <a:defRPr b="1"/>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Auswertungsbeispiele!$S$30:$S$32</c:f>
              <c:strCache>
                <c:ptCount val="3"/>
                <c:pt idx="0">
                  <c:v>Individuelle Problemlagen</c:v>
                </c:pt>
                <c:pt idx="1">
                  <c:v>Sonderpädagogische Förderung bzw. Schulbegleitung</c:v>
                </c:pt>
                <c:pt idx="2">
                  <c:v>klassenbezogene Probleme</c:v>
                </c:pt>
              </c:strCache>
            </c:strRef>
          </c:cat>
          <c:val>
            <c:numRef>
              <c:f>Auswertungsbeispiele!$X$30:$X$32</c:f>
              <c:numCache>
                <c:formatCode>General</c:formatCode>
                <c:ptCount val="3"/>
                <c:pt idx="0">
                  <c:v>0</c:v>
                </c:pt>
                <c:pt idx="1">
                  <c:v>0</c:v>
                </c:pt>
                <c:pt idx="2">
                  <c:v>0</c:v>
                </c:pt>
              </c:numCache>
            </c:numRef>
          </c:val>
          <c:extLst>
            <c:ext xmlns:c16="http://schemas.microsoft.com/office/drawing/2014/chart" uri="{C3380CC4-5D6E-409C-BE32-E72D297353CC}">
              <c16:uniqueId val="{00000007-5417-4121-8F7C-F6D3B0FFE210}"/>
            </c:ext>
          </c:extLst>
        </c:ser>
        <c:dLbls>
          <c:showLegendKey val="0"/>
          <c:showVal val="0"/>
          <c:showCatName val="0"/>
          <c:showSerName val="0"/>
          <c:showPercent val="0"/>
          <c:showBubbleSize val="0"/>
        </c:dLbls>
        <c:gapWidth val="150"/>
        <c:overlap val="100"/>
        <c:axId val="237248896"/>
        <c:axId val="237250432"/>
      </c:barChart>
      <c:catAx>
        <c:axId val="237248896"/>
        <c:scaling>
          <c:orientation val="minMax"/>
        </c:scaling>
        <c:delete val="0"/>
        <c:axPos val="b"/>
        <c:numFmt formatCode="General" sourceLinked="0"/>
        <c:majorTickMark val="out"/>
        <c:minorTickMark val="none"/>
        <c:tickLblPos val="nextTo"/>
        <c:crossAx val="237250432"/>
        <c:crosses val="autoZero"/>
        <c:auto val="1"/>
        <c:lblAlgn val="ctr"/>
        <c:lblOffset val="100"/>
        <c:noMultiLvlLbl val="0"/>
      </c:catAx>
      <c:valAx>
        <c:axId val="237250432"/>
        <c:scaling>
          <c:orientation val="minMax"/>
        </c:scaling>
        <c:delete val="0"/>
        <c:axPos val="l"/>
        <c:majorGridlines/>
        <c:numFmt formatCode="General" sourceLinked="1"/>
        <c:majorTickMark val="out"/>
        <c:minorTickMark val="none"/>
        <c:tickLblPos val="nextTo"/>
        <c:crossAx val="237248896"/>
        <c:crosses val="autoZero"/>
        <c:crossBetween val="between"/>
      </c:valAx>
    </c:plotArea>
    <c:legend>
      <c:legendPos val="r"/>
      <c:layout>
        <c:manualLayout>
          <c:xMode val="edge"/>
          <c:yMode val="edge"/>
          <c:x val="0.78059709673882904"/>
          <c:y val="0.33256561679790025"/>
          <c:w val="0.15277486599004847"/>
          <c:h val="0.21919357705616616"/>
        </c:manualLayout>
      </c:layout>
      <c:overlay val="0"/>
      <c:txPr>
        <a:bodyPr/>
        <a:lstStyle/>
        <a:p>
          <a:pPr>
            <a:defRPr sz="1050"/>
          </a:pPr>
          <a:endParaRPr lang="de-DE"/>
        </a:p>
      </c:txPr>
    </c:legend>
    <c:plotVisOnly val="1"/>
    <c:dispBlanksAs val="gap"/>
    <c:showDLblsOverMax val="0"/>
  </c:chart>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Kontakt Jugendamt / soziale Dienste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5.0778051777384335E-2"/>
          <c:y val="0.11104790419161677"/>
          <c:w val="0.78743692492247219"/>
          <c:h val="0.78660686501013721"/>
        </c:manualLayout>
      </c:layout>
      <c:barChart>
        <c:barDir val="col"/>
        <c:grouping val="stacked"/>
        <c:varyColors val="0"/>
        <c:ser>
          <c:idx val="1"/>
          <c:order val="1"/>
          <c:tx>
            <c:strRef>
              <c:f>Auswertungsbeispiele!$K$29</c:f>
              <c:strCache>
                <c:ptCount val="1"/>
                <c:pt idx="0">
                  <c:v>Anzahl Jungen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Auswertungsbeispiele!$I$30:$I$33</c:f>
              <c:strCache>
                <c:ptCount val="4"/>
                <c:pt idx="0">
                  <c:v>Gefährdungseinschätzungen nach § 8a Abs. 4 SGB VIII</c:v>
                </c:pt>
                <c:pt idx="1">
                  <c:v>Hilfeplangespräche nach § 36 SGB VIII </c:v>
                </c:pt>
                <c:pt idx="2">
                  <c:v>Allgemeiner Kontakt zum Jugendamt </c:v>
                </c:pt>
                <c:pt idx="3">
                  <c:v>Weitere Fachdienste</c:v>
                </c:pt>
              </c:strCache>
            </c:strRef>
          </c:cat>
          <c:val>
            <c:numRef>
              <c:f>Auswertungsbeispiele!$K$30:$K$33</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0AE0-4F90-8F7B-EFB33E61E738}"/>
            </c:ext>
          </c:extLst>
        </c:ser>
        <c:ser>
          <c:idx val="2"/>
          <c:order val="2"/>
          <c:tx>
            <c:strRef>
              <c:f>Auswertungsbeispiele!$L$29</c:f>
              <c:strCache>
                <c:ptCount val="1"/>
                <c:pt idx="0">
                  <c:v>Anzahl Mädchen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Auswertungsbeispiele!$I$30:$I$33</c:f>
              <c:strCache>
                <c:ptCount val="4"/>
                <c:pt idx="0">
                  <c:v>Gefährdungseinschätzungen nach § 8a Abs. 4 SGB VIII</c:v>
                </c:pt>
                <c:pt idx="1">
                  <c:v>Hilfeplangespräche nach § 36 SGB VIII </c:v>
                </c:pt>
                <c:pt idx="2">
                  <c:v>Allgemeiner Kontakt zum Jugendamt </c:v>
                </c:pt>
                <c:pt idx="3">
                  <c:v>Weitere Fachdienste</c:v>
                </c:pt>
              </c:strCache>
            </c:strRef>
          </c:cat>
          <c:val>
            <c:numRef>
              <c:f>Auswertungsbeispiele!$L$30:$L$33</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0AE0-4F90-8F7B-EFB33E61E738}"/>
            </c:ext>
          </c:extLst>
        </c:ser>
        <c:ser>
          <c:idx val="3"/>
          <c:order val="3"/>
          <c:tx>
            <c:strRef>
              <c:f>Auswertungsbeispiele!$M$29</c:f>
              <c:strCache>
                <c:ptCount val="1"/>
                <c:pt idx="0">
                  <c:v>Anzahl divers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Auswertungsbeispiele!$I$30:$I$33</c:f>
              <c:strCache>
                <c:ptCount val="4"/>
                <c:pt idx="0">
                  <c:v>Gefährdungseinschätzungen nach § 8a Abs. 4 SGB VIII</c:v>
                </c:pt>
                <c:pt idx="1">
                  <c:v>Hilfeplangespräche nach § 36 SGB VIII </c:v>
                </c:pt>
                <c:pt idx="2">
                  <c:v>Allgemeiner Kontakt zum Jugendamt </c:v>
                </c:pt>
                <c:pt idx="3">
                  <c:v>Weitere Fachdienste</c:v>
                </c:pt>
              </c:strCache>
            </c:strRef>
          </c:cat>
          <c:val>
            <c:numRef>
              <c:f>Auswertungsbeispiele!$M$30:$M$33</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3-0AE0-4F90-8F7B-EFB33E61E738}"/>
            </c:ext>
          </c:extLst>
        </c:ser>
        <c:ser>
          <c:idx val="4"/>
          <c:order val="4"/>
          <c:tx>
            <c:strRef>
              <c:f>Auswertungsbeispiele!$N$29</c:f>
              <c:strCache>
                <c:ptCount val="1"/>
                <c:pt idx="0">
                  <c:v>Summe</c:v>
                </c:pt>
              </c:strCache>
            </c:strRef>
          </c:tx>
          <c:spPr>
            <a:noFill/>
            <a:ln>
              <a:noFill/>
            </a:ln>
            <a:effectLst/>
          </c:spPr>
          <c:invertIfNegative val="0"/>
          <c:dPt>
            <c:idx val="0"/>
            <c:invertIfNegative val="0"/>
            <c:bubble3D val="0"/>
            <c:spPr>
              <a:noFill/>
              <a:ln>
                <a:noFill/>
              </a:ln>
              <a:effectLst/>
            </c:spPr>
            <c:extLst>
              <c:ext xmlns:c16="http://schemas.microsoft.com/office/drawing/2014/chart" uri="{C3380CC4-5D6E-409C-BE32-E72D297353CC}">
                <c16:uniqueId val="{00000000-8CCB-4820-9799-E1C360928E0D}"/>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Auswertungsbeispiele!$I$30:$I$33</c:f>
              <c:strCache>
                <c:ptCount val="4"/>
                <c:pt idx="0">
                  <c:v>Gefährdungseinschätzungen nach § 8a Abs. 4 SGB VIII</c:v>
                </c:pt>
                <c:pt idx="1">
                  <c:v>Hilfeplangespräche nach § 36 SGB VIII </c:v>
                </c:pt>
                <c:pt idx="2">
                  <c:v>Allgemeiner Kontakt zum Jugendamt </c:v>
                </c:pt>
                <c:pt idx="3">
                  <c:v>Weitere Fachdienste</c:v>
                </c:pt>
              </c:strCache>
            </c:strRef>
          </c:cat>
          <c:val>
            <c:numRef>
              <c:f>Auswertungsbeispiele!$N$30:$N$33</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5-0AE0-4F90-8F7B-EFB33E61E738}"/>
            </c:ext>
          </c:extLst>
        </c:ser>
        <c:dLbls>
          <c:showLegendKey val="0"/>
          <c:showVal val="0"/>
          <c:showCatName val="0"/>
          <c:showSerName val="0"/>
          <c:showPercent val="0"/>
          <c:showBubbleSize val="0"/>
        </c:dLbls>
        <c:gapWidth val="150"/>
        <c:overlap val="100"/>
        <c:axId val="860212928"/>
        <c:axId val="860219488"/>
        <c:extLst>
          <c:ext xmlns:c15="http://schemas.microsoft.com/office/drawing/2012/chart" uri="{02D57815-91ED-43cb-92C2-25804820EDAC}">
            <c15:filteredBarSeries>
              <c15:ser>
                <c:idx val="0"/>
                <c:order val="0"/>
                <c:tx>
                  <c:strRef>
                    <c:extLst>
                      <c:ext uri="{02D57815-91ED-43cb-92C2-25804820EDAC}">
                        <c15:formulaRef>
                          <c15:sqref>Auswertungsbeispiele!$J$29</c15:sqref>
                        </c15:formulaRef>
                      </c:ext>
                    </c:extLst>
                    <c:strCache>
                      <c:ptCount val="1"/>
                    </c:strCache>
                  </c:strRef>
                </c:tx>
                <c:spPr>
                  <a:solidFill>
                    <a:schemeClr val="accent1"/>
                  </a:solidFill>
                  <a:ln>
                    <a:noFill/>
                  </a:ln>
                  <a:effectLst/>
                </c:spPr>
                <c:invertIfNegative val="0"/>
                <c:cat>
                  <c:strRef>
                    <c:extLst>
                      <c:ext uri="{02D57815-91ED-43cb-92C2-25804820EDAC}">
                        <c15:formulaRef>
                          <c15:sqref>Auswertungsbeispiele!$I$30:$I$33</c15:sqref>
                        </c15:formulaRef>
                      </c:ext>
                    </c:extLst>
                    <c:strCache>
                      <c:ptCount val="4"/>
                      <c:pt idx="0">
                        <c:v>Gefährdungseinschätzungen nach § 8a Abs. 4 SGB VIII</c:v>
                      </c:pt>
                      <c:pt idx="1">
                        <c:v>Hilfeplangespräche nach § 36 SGB VIII </c:v>
                      </c:pt>
                      <c:pt idx="2">
                        <c:v>Allgemeiner Kontakt zum Jugendamt </c:v>
                      </c:pt>
                      <c:pt idx="3">
                        <c:v>Weitere Fachdienste</c:v>
                      </c:pt>
                    </c:strCache>
                  </c:strRef>
                </c:cat>
                <c:val>
                  <c:numRef>
                    <c:extLst>
                      <c:ext uri="{02D57815-91ED-43cb-92C2-25804820EDAC}">
                        <c15:formulaRef>
                          <c15:sqref>Auswertungsbeispiele!$J$30:$J$33</c15:sqref>
                        </c15:formulaRef>
                      </c:ext>
                    </c:extLst>
                    <c:numCache>
                      <c:formatCode>General</c:formatCode>
                      <c:ptCount val="4"/>
                    </c:numCache>
                  </c:numRef>
                </c:val>
                <c:extLst>
                  <c:ext xmlns:c16="http://schemas.microsoft.com/office/drawing/2014/chart" uri="{C3380CC4-5D6E-409C-BE32-E72D297353CC}">
                    <c16:uniqueId val="{00000000-0AE0-4F90-8F7B-EFB33E61E738}"/>
                  </c:ext>
                </c:extLst>
              </c15:ser>
            </c15:filteredBarSeries>
          </c:ext>
        </c:extLst>
      </c:barChart>
      <c:catAx>
        <c:axId val="86021292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60219488"/>
        <c:crosses val="autoZero"/>
        <c:auto val="1"/>
        <c:lblAlgn val="ctr"/>
        <c:lblOffset val="100"/>
        <c:noMultiLvlLbl val="0"/>
      </c:catAx>
      <c:valAx>
        <c:axId val="8602194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60212928"/>
        <c:crosses val="autoZero"/>
        <c:crossBetween val="between"/>
      </c:valAx>
      <c:spPr>
        <a:noFill/>
        <a:ln>
          <a:noFill/>
        </a:ln>
        <a:effectLst/>
      </c:spPr>
    </c:plotArea>
    <c:legend>
      <c:legendPos val="r"/>
      <c:legendEntry>
        <c:idx val="0"/>
        <c:delete val="1"/>
      </c:legendEntry>
      <c:layout>
        <c:manualLayout>
          <c:xMode val="edge"/>
          <c:yMode val="edge"/>
          <c:x val="0.84854094615806741"/>
          <c:y val="0.4521179687868358"/>
          <c:w val="0.14395997907068747"/>
          <c:h val="0.16788981092932245"/>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Beratungsthemen</a:t>
            </a:r>
          </a:p>
        </c:rich>
      </c:tx>
      <c:layout>
        <c:manualLayout>
          <c:xMode val="edge"/>
          <c:yMode val="edge"/>
          <c:x val="0.45643172126576892"/>
          <c:y val="2.016129032258064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23215874101950051"/>
          <c:y val="4.4354838709677422E-2"/>
          <c:w val="0.75339035237769414"/>
          <c:h val="0.86210375920751836"/>
        </c:manualLayout>
      </c:layout>
      <c:barChart>
        <c:barDir val="bar"/>
        <c:grouping val="stacked"/>
        <c:varyColors val="0"/>
        <c:ser>
          <c:idx val="1"/>
          <c:order val="1"/>
          <c:tx>
            <c:strRef>
              <c:f>Auswertungsbeispiele!$C$130</c:f>
              <c:strCache>
                <c:ptCount val="1"/>
                <c:pt idx="0">
                  <c:v>weiblich</c:v>
                </c:pt>
              </c:strCache>
            </c:strRef>
          </c:tx>
          <c:spPr>
            <a:solidFill>
              <a:schemeClr val="accent2"/>
            </a:solidFill>
            <a:ln>
              <a:noFill/>
            </a:ln>
            <a:effectLst/>
          </c:spPr>
          <c:invertIfNegative val="0"/>
          <c:cat>
            <c:strRef>
              <c:f>(Auswertungsbeispiele!$A$131,Auswertungsbeispiele!$A$138,Auswertungsbeispiele!$A$150,Auswertungsbeispiele!$A$160,Auswertungsbeispiele!$A$170,Auswertungsbeispiele!$A$176,Auswertungsbeispiele!$A$182,Auswertungsbeispiele!$A$188:$A$189)</c:f>
              <c:strCache>
                <c:ptCount val="9"/>
                <c:pt idx="0">
                  <c:v>Zukunftswegeplanung</c:v>
                </c:pt>
                <c:pt idx="1">
                  <c:v>Private Situation / psychische Belastungen</c:v>
                </c:pt>
                <c:pt idx="2">
                  <c:v>Schule (Vollzeit)</c:v>
                </c:pt>
                <c:pt idx="3">
                  <c:v>Ausbildung (BS-Teilzeit)</c:v>
                </c:pt>
                <c:pt idx="4">
                  <c:v>Krankheit</c:v>
                </c:pt>
                <c:pt idx="5">
                  <c:v>Gewalt</c:v>
                </c:pt>
                <c:pt idx="6">
                  <c:v>Mobbing</c:v>
                </c:pt>
                <c:pt idx="7">
                  <c:v>§8a SGB VIII</c:v>
                </c:pt>
                <c:pt idx="8">
                  <c:v>Sonstiges</c:v>
                </c:pt>
              </c:strCache>
            </c:strRef>
          </c:cat>
          <c:val>
            <c:numRef>
              <c:f>(Auswertungsbeispiele!$C$131,Auswertungsbeispiele!$C$138,Auswertungsbeispiele!$C$150,Auswertungsbeispiele!$C$160,Auswertungsbeispiele!$C$170,Auswertungsbeispiele!$C$176,Auswertungsbeispiele!$C$182,Auswertungsbeispiele!$C$188:$C$189)</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9-952D-42AC-A386-5CF7FC501D5F}"/>
            </c:ext>
          </c:extLst>
        </c:ser>
        <c:ser>
          <c:idx val="2"/>
          <c:order val="2"/>
          <c:tx>
            <c:strRef>
              <c:f>Auswertungsbeispiele!$D$130</c:f>
              <c:strCache>
                <c:ptCount val="1"/>
                <c:pt idx="0">
                  <c:v>männlich</c:v>
                </c:pt>
              </c:strCache>
            </c:strRef>
          </c:tx>
          <c:spPr>
            <a:solidFill>
              <a:schemeClr val="accent3"/>
            </a:solidFill>
            <a:ln>
              <a:noFill/>
            </a:ln>
            <a:effectLst/>
          </c:spPr>
          <c:invertIfNegative val="0"/>
          <c:cat>
            <c:strRef>
              <c:f>(Auswertungsbeispiele!$A$131,Auswertungsbeispiele!$A$138,Auswertungsbeispiele!$A$150,Auswertungsbeispiele!$A$160,Auswertungsbeispiele!$A$170,Auswertungsbeispiele!$A$176,Auswertungsbeispiele!$A$182,Auswertungsbeispiele!$A$188:$A$189)</c:f>
              <c:strCache>
                <c:ptCount val="9"/>
                <c:pt idx="0">
                  <c:v>Zukunftswegeplanung</c:v>
                </c:pt>
                <c:pt idx="1">
                  <c:v>Private Situation / psychische Belastungen</c:v>
                </c:pt>
                <c:pt idx="2">
                  <c:v>Schule (Vollzeit)</c:v>
                </c:pt>
                <c:pt idx="3">
                  <c:v>Ausbildung (BS-Teilzeit)</c:v>
                </c:pt>
                <c:pt idx="4">
                  <c:v>Krankheit</c:v>
                </c:pt>
                <c:pt idx="5">
                  <c:v>Gewalt</c:v>
                </c:pt>
                <c:pt idx="6">
                  <c:v>Mobbing</c:v>
                </c:pt>
                <c:pt idx="7">
                  <c:v>§8a SGB VIII</c:v>
                </c:pt>
                <c:pt idx="8">
                  <c:v>Sonstiges</c:v>
                </c:pt>
              </c:strCache>
            </c:strRef>
          </c:cat>
          <c:val>
            <c:numRef>
              <c:f>(Auswertungsbeispiele!$D$131,Auswertungsbeispiele!$D$138,Auswertungsbeispiele!$D$150,Auswertungsbeispiele!$D$160,Auswertungsbeispiele!$D$170,Auswertungsbeispiele!$D$176,Auswertungsbeispiele!$D$182,Auswertungsbeispiele!$D$188:$D$189)</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A-952D-42AC-A386-5CF7FC501D5F}"/>
            </c:ext>
          </c:extLst>
        </c:ser>
        <c:ser>
          <c:idx val="3"/>
          <c:order val="3"/>
          <c:tx>
            <c:strRef>
              <c:f>Auswertungsbeispiele!$E$130</c:f>
              <c:strCache>
                <c:ptCount val="1"/>
                <c:pt idx="0">
                  <c:v>divers</c:v>
                </c:pt>
              </c:strCache>
            </c:strRef>
          </c:tx>
          <c:spPr>
            <a:solidFill>
              <a:schemeClr val="accent4"/>
            </a:solidFill>
            <a:ln>
              <a:noFill/>
            </a:ln>
            <a:effectLst/>
          </c:spPr>
          <c:invertIfNegative val="0"/>
          <c:cat>
            <c:strRef>
              <c:f>(Auswertungsbeispiele!$A$131,Auswertungsbeispiele!$A$138,Auswertungsbeispiele!$A$150,Auswertungsbeispiele!$A$160,Auswertungsbeispiele!$A$170,Auswertungsbeispiele!$A$176,Auswertungsbeispiele!$A$182,Auswertungsbeispiele!$A$188:$A$189)</c:f>
              <c:strCache>
                <c:ptCount val="9"/>
                <c:pt idx="0">
                  <c:v>Zukunftswegeplanung</c:v>
                </c:pt>
                <c:pt idx="1">
                  <c:v>Private Situation / psychische Belastungen</c:v>
                </c:pt>
                <c:pt idx="2">
                  <c:v>Schule (Vollzeit)</c:v>
                </c:pt>
                <c:pt idx="3">
                  <c:v>Ausbildung (BS-Teilzeit)</c:v>
                </c:pt>
                <c:pt idx="4">
                  <c:v>Krankheit</c:v>
                </c:pt>
                <c:pt idx="5">
                  <c:v>Gewalt</c:v>
                </c:pt>
                <c:pt idx="6">
                  <c:v>Mobbing</c:v>
                </c:pt>
                <c:pt idx="7">
                  <c:v>§8a SGB VIII</c:v>
                </c:pt>
                <c:pt idx="8">
                  <c:v>Sonstiges</c:v>
                </c:pt>
              </c:strCache>
            </c:strRef>
          </c:cat>
          <c:val>
            <c:numRef>
              <c:f>(Auswertungsbeispiele!$E$131,Auswertungsbeispiele!$E$138,Auswertungsbeispiele!$E$150,Auswertungsbeispiele!$E$160,Auswertungsbeispiele!$E$170,Auswertungsbeispiele!$E$176,Auswertungsbeispiele!$E$182,Auswertungsbeispiele!$E$188:$E$189)</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B-952D-42AC-A386-5CF7FC501D5F}"/>
            </c:ext>
          </c:extLst>
        </c:ser>
        <c:ser>
          <c:idx val="4"/>
          <c:order val="4"/>
          <c:tx>
            <c:strRef>
              <c:f>Auswertungsbeispiele!$F$130</c:f>
              <c:strCache>
                <c:ptCount val="1"/>
                <c:pt idx="0">
                  <c:v>summe</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(Auswertungsbeispiele!$A$131,Auswertungsbeispiele!$A$138,Auswertungsbeispiele!$A$150,Auswertungsbeispiele!$A$160,Auswertungsbeispiele!$A$170,Auswertungsbeispiele!$A$176,Auswertungsbeispiele!$A$182,Auswertungsbeispiele!$A$188:$A$189)</c:f>
              <c:strCache>
                <c:ptCount val="9"/>
                <c:pt idx="0">
                  <c:v>Zukunftswegeplanung</c:v>
                </c:pt>
                <c:pt idx="1">
                  <c:v>Private Situation / psychische Belastungen</c:v>
                </c:pt>
                <c:pt idx="2">
                  <c:v>Schule (Vollzeit)</c:v>
                </c:pt>
                <c:pt idx="3">
                  <c:v>Ausbildung (BS-Teilzeit)</c:v>
                </c:pt>
                <c:pt idx="4">
                  <c:v>Krankheit</c:v>
                </c:pt>
                <c:pt idx="5">
                  <c:v>Gewalt</c:v>
                </c:pt>
                <c:pt idx="6">
                  <c:v>Mobbing</c:v>
                </c:pt>
                <c:pt idx="7">
                  <c:v>§8a SGB VIII</c:v>
                </c:pt>
                <c:pt idx="8">
                  <c:v>Sonstiges</c:v>
                </c:pt>
              </c:strCache>
            </c:strRef>
          </c:cat>
          <c:val>
            <c:numRef>
              <c:f>(Auswertungsbeispiele!$F$131,Auswertungsbeispiele!$F$138,Auswertungsbeispiele!$F$150,Auswertungsbeispiele!$F$160,Auswertungsbeispiele!$F$170,Auswertungsbeispiele!$F$176,Auswertungsbeispiele!$F$182,Auswertungsbeispiele!$F$188:$F$189)</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C-952D-42AC-A386-5CF7FC501D5F}"/>
            </c:ext>
          </c:extLst>
        </c:ser>
        <c:dLbls>
          <c:showLegendKey val="0"/>
          <c:showVal val="0"/>
          <c:showCatName val="0"/>
          <c:showSerName val="0"/>
          <c:showPercent val="0"/>
          <c:showBubbleSize val="0"/>
        </c:dLbls>
        <c:gapWidth val="182"/>
        <c:overlap val="100"/>
        <c:axId val="854017048"/>
        <c:axId val="854019672"/>
        <c:extLst>
          <c:ext xmlns:c15="http://schemas.microsoft.com/office/drawing/2012/chart" uri="{02D57815-91ED-43cb-92C2-25804820EDAC}">
            <c15:filteredBarSeries>
              <c15:ser>
                <c:idx val="0"/>
                <c:order val="0"/>
                <c:tx>
                  <c:strRef>
                    <c:extLst>
                      <c:ext uri="{02D57815-91ED-43cb-92C2-25804820EDAC}">
                        <c15:formulaRef>
                          <c15:sqref>Auswertungsbeispiele!$B$130</c15:sqref>
                        </c15:formulaRef>
                      </c:ext>
                    </c:extLst>
                    <c:strCache>
                      <c:ptCount val="1"/>
                    </c:strCache>
                  </c:strRef>
                </c:tx>
                <c:spPr>
                  <a:solidFill>
                    <a:schemeClr val="accent1"/>
                  </a:solidFill>
                  <a:ln>
                    <a:noFill/>
                  </a:ln>
                  <a:effectLst/>
                </c:spPr>
                <c:invertIfNegative val="0"/>
                <c:cat>
                  <c:strRef>
                    <c:extLst>
                      <c:ext uri="{02D57815-91ED-43cb-92C2-25804820EDAC}">
                        <c15:formulaRef>
                          <c15:sqref>(Auswertungsbeispiele!$A$131,Auswertungsbeispiele!$A$138,Auswertungsbeispiele!$A$150,Auswertungsbeispiele!$A$160,Auswertungsbeispiele!$A$170,Auswertungsbeispiele!$A$176,Auswertungsbeispiele!$A$182,Auswertungsbeispiele!$A$188:$A$189)</c15:sqref>
                        </c15:formulaRef>
                      </c:ext>
                    </c:extLst>
                    <c:strCache>
                      <c:ptCount val="9"/>
                      <c:pt idx="0">
                        <c:v>Zukunftswegeplanung</c:v>
                      </c:pt>
                      <c:pt idx="1">
                        <c:v>Private Situation / psychische Belastungen</c:v>
                      </c:pt>
                      <c:pt idx="2">
                        <c:v>Schule (Vollzeit)</c:v>
                      </c:pt>
                      <c:pt idx="3">
                        <c:v>Ausbildung (BS-Teilzeit)</c:v>
                      </c:pt>
                      <c:pt idx="4">
                        <c:v>Krankheit</c:v>
                      </c:pt>
                      <c:pt idx="5">
                        <c:v>Gewalt</c:v>
                      </c:pt>
                      <c:pt idx="6">
                        <c:v>Mobbing</c:v>
                      </c:pt>
                      <c:pt idx="7">
                        <c:v>§8a SGB VIII</c:v>
                      </c:pt>
                      <c:pt idx="8">
                        <c:v>Sonstiges</c:v>
                      </c:pt>
                    </c:strCache>
                  </c:strRef>
                </c:cat>
                <c:val>
                  <c:numRef>
                    <c:extLst>
                      <c:ext uri="{02D57815-91ED-43cb-92C2-25804820EDAC}">
                        <c15:formulaRef>
                          <c15:sqref>(Auswertungsbeispiele!$B$131,Auswertungsbeispiele!$B$138,Auswertungsbeispiele!$B$150,Auswertungsbeispiele!$B$160,Auswertungsbeispiele!$B$170,Auswertungsbeispiele!$B$176,Auswertungsbeispiele!$B$182,Auswertungsbeispiele!$B$188:$B$189)</c15:sqref>
                        </c15:formulaRef>
                      </c:ext>
                    </c:extLst>
                    <c:numCache>
                      <c:formatCode>General</c:formatCode>
                      <c:ptCount val="9"/>
                    </c:numCache>
                  </c:numRef>
                </c:val>
                <c:extLst>
                  <c:ext xmlns:c16="http://schemas.microsoft.com/office/drawing/2014/chart" uri="{C3380CC4-5D6E-409C-BE32-E72D297353CC}">
                    <c16:uniqueId val="{00000008-952D-42AC-A386-5CF7FC501D5F}"/>
                  </c:ext>
                </c:extLst>
              </c15:ser>
            </c15:filteredBarSeries>
          </c:ext>
        </c:extLst>
      </c:barChart>
      <c:catAx>
        <c:axId val="8540170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54019672"/>
        <c:crosses val="autoZero"/>
        <c:auto val="1"/>
        <c:lblAlgn val="ctr"/>
        <c:lblOffset val="100"/>
        <c:noMultiLvlLbl val="0"/>
      </c:catAx>
      <c:valAx>
        <c:axId val="8540196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54017048"/>
        <c:crosses val="autoZero"/>
        <c:crossBetween val="between"/>
      </c:valAx>
      <c:spPr>
        <a:noFill/>
        <a:ln>
          <a:noFill/>
        </a:ln>
        <a:effectLst/>
      </c:spPr>
    </c:plotArea>
    <c:legend>
      <c:legendPos val="r"/>
      <c:legendEntry>
        <c:idx val="3"/>
        <c:delete val="1"/>
      </c:legendEntry>
      <c:layout>
        <c:manualLayout>
          <c:xMode val="edge"/>
          <c:yMode val="edge"/>
          <c:x val="0.90316377575622053"/>
          <c:y val="0.35468694437388881"/>
          <c:w val="7.7677825338544962E-2"/>
          <c:h val="0.22610966471932945"/>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Beratung von Erziehungsberechtigten</a:t>
            </a:r>
          </a:p>
        </c:rich>
      </c:tx>
      <c:overlay val="0"/>
    </c:title>
    <c:autoTitleDeleted val="0"/>
    <c:plotArea>
      <c:layout/>
      <c:barChart>
        <c:barDir val="col"/>
        <c:grouping val="stacked"/>
        <c:varyColors val="0"/>
        <c:ser>
          <c:idx val="3"/>
          <c:order val="0"/>
          <c:tx>
            <c:strRef>
              <c:f>Auswertungsbeispiele!$AE$29</c:f>
              <c:strCache>
                <c:ptCount val="1"/>
                <c:pt idx="0">
                  <c:v>Anzahl divers</c:v>
                </c:pt>
              </c:strCache>
            </c:strRef>
          </c:tx>
          <c:spPr>
            <a:solidFill>
              <a:schemeClr val="accent1"/>
            </a:solidFill>
          </c:spPr>
          <c:invertIfNegative val="0"/>
          <c:dLbls>
            <c:spPr>
              <a:noFill/>
              <a:ln>
                <a:noFill/>
              </a:ln>
              <a:effectLst/>
            </c:spPr>
            <c:txPr>
              <a:bodyPr/>
              <a:lstStyle/>
              <a:p>
                <a:pPr>
                  <a:defRPr b="1"/>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Auswertungsbeispiele!$AA$30:$AA$32</c:f>
              <c:strCache>
                <c:ptCount val="3"/>
                <c:pt idx="0">
                  <c:v>Erziehung individuell</c:v>
                </c:pt>
                <c:pt idx="1">
                  <c:v>Elternbildung (§ 16 SGB VIII)</c:v>
                </c:pt>
                <c:pt idx="2">
                  <c:v>Erz. Kinder- und Jugendschutz(§ 14 SGB VIII)</c:v>
                </c:pt>
              </c:strCache>
            </c:strRef>
          </c:cat>
          <c:val>
            <c:numRef>
              <c:f>Auswertungsbeispiele!$AE$30:$AE$32</c:f>
              <c:numCache>
                <c:formatCode>General</c:formatCode>
                <c:ptCount val="3"/>
                <c:pt idx="0">
                  <c:v>0</c:v>
                </c:pt>
                <c:pt idx="1">
                  <c:v>0</c:v>
                </c:pt>
                <c:pt idx="2">
                  <c:v>0</c:v>
                </c:pt>
              </c:numCache>
            </c:numRef>
          </c:val>
          <c:extLst>
            <c:ext xmlns:c16="http://schemas.microsoft.com/office/drawing/2014/chart" uri="{C3380CC4-5D6E-409C-BE32-E72D297353CC}">
              <c16:uniqueId val="{00000002-89B2-4611-91F0-DC6DA0BD430C}"/>
            </c:ext>
          </c:extLst>
        </c:ser>
        <c:ser>
          <c:idx val="1"/>
          <c:order val="1"/>
          <c:tx>
            <c:strRef>
              <c:f>Auswertungsbeispiele!$AC$29</c:f>
              <c:strCache>
                <c:ptCount val="1"/>
                <c:pt idx="0">
                  <c:v>Anzahl Väter</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Auswertungsbeispiele!$AA$30:$AA$32</c:f>
              <c:strCache>
                <c:ptCount val="3"/>
                <c:pt idx="0">
                  <c:v>Erziehung individuell</c:v>
                </c:pt>
                <c:pt idx="1">
                  <c:v>Elternbildung (§ 16 SGB VIII)</c:v>
                </c:pt>
                <c:pt idx="2">
                  <c:v>Erz. Kinder- und Jugendschutz(§ 14 SGB VIII)</c:v>
                </c:pt>
              </c:strCache>
            </c:strRef>
          </c:cat>
          <c:val>
            <c:numRef>
              <c:f>Auswertungsbeispiele!$AC$30:$AC$32</c:f>
              <c:numCache>
                <c:formatCode>General</c:formatCode>
                <c:ptCount val="3"/>
                <c:pt idx="0">
                  <c:v>0</c:v>
                </c:pt>
                <c:pt idx="1">
                  <c:v>0</c:v>
                </c:pt>
                <c:pt idx="2">
                  <c:v>0</c:v>
                </c:pt>
              </c:numCache>
            </c:numRef>
          </c:val>
          <c:extLst>
            <c:ext xmlns:c16="http://schemas.microsoft.com/office/drawing/2014/chart" uri="{C3380CC4-5D6E-409C-BE32-E72D297353CC}">
              <c16:uniqueId val="{00000000-89B2-4611-91F0-DC6DA0BD430C}"/>
            </c:ext>
          </c:extLst>
        </c:ser>
        <c:ser>
          <c:idx val="2"/>
          <c:order val="2"/>
          <c:tx>
            <c:strRef>
              <c:f>Auswertungsbeispiele!$AD$29</c:f>
              <c:strCache>
                <c:ptCount val="1"/>
                <c:pt idx="0">
                  <c:v>Anzahl Mütter</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Auswertungsbeispiele!$AA$30:$AA$32</c:f>
              <c:strCache>
                <c:ptCount val="3"/>
                <c:pt idx="0">
                  <c:v>Erziehung individuell</c:v>
                </c:pt>
                <c:pt idx="1">
                  <c:v>Elternbildung (§ 16 SGB VIII)</c:v>
                </c:pt>
                <c:pt idx="2">
                  <c:v>Erz. Kinder- und Jugendschutz(§ 14 SGB VIII)</c:v>
                </c:pt>
              </c:strCache>
            </c:strRef>
          </c:cat>
          <c:val>
            <c:numRef>
              <c:f>Auswertungsbeispiele!$AD$30:$AD$32</c:f>
              <c:numCache>
                <c:formatCode>General</c:formatCode>
                <c:ptCount val="3"/>
                <c:pt idx="0">
                  <c:v>0</c:v>
                </c:pt>
                <c:pt idx="1">
                  <c:v>0</c:v>
                </c:pt>
                <c:pt idx="2">
                  <c:v>0</c:v>
                </c:pt>
              </c:numCache>
            </c:numRef>
          </c:val>
          <c:extLst>
            <c:ext xmlns:c16="http://schemas.microsoft.com/office/drawing/2014/chart" uri="{C3380CC4-5D6E-409C-BE32-E72D297353CC}">
              <c16:uniqueId val="{00000001-89B2-4611-91F0-DC6DA0BD430C}"/>
            </c:ext>
          </c:extLst>
        </c:ser>
        <c:ser>
          <c:idx val="0"/>
          <c:order val="3"/>
          <c:tx>
            <c:strRef>
              <c:f>Auswertungsbeispiele!$AF$29</c:f>
              <c:strCache>
                <c:ptCount val="1"/>
                <c:pt idx="0">
                  <c:v>Summe</c:v>
                </c:pt>
              </c:strCache>
            </c:strRef>
          </c:tx>
          <c:invertIfNegative val="0"/>
          <c:cat>
            <c:strRef>
              <c:f>Auswertungsbeispiele!$AA$30:$AA$32</c:f>
              <c:strCache>
                <c:ptCount val="3"/>
                <c:pt idx="0">
                  <c:v>Erziehung individuell</c:v>
                </c:pt>
                <c:pt idx="1">
                  <c:v>Elternbildung (§ 16 SGB VIII)</c:v>
                </c:pt>
                <c:pt idx="2">
                  <c:v>Erz. Kinder- und Jugendschutz(§ 14 SGB VIII)</c:v>
                </c:pt>
              </c:strCache>
            </c:strRef>
          </c:cat>
          <c:val>
            <c:numRef>
              <c:f>Auswertungsbeispiele!$AF$30:$AF$32</c:f>
              <c:numCache>
                <c:formatCode>General</c:formatCode>
                <c:ptCount val="3"/>
                <c:pt idx="0">
                  <c:v>0</c:v>
                </c:pt>
                <c:pt idx="1">
                  <c:v>0</c:v>
                </c:pt>
                <c:pt idx="2">
                  <c:v>0</c:v>
                </c:pt>
              </c:numCache>
            </c:numRef>
          </c:val>
          <c:extLst>
            <c:ext xmlns:c16="http://schemas.microsoft.com/office/drawing/2014/chart" uri="{C3380CC4-5D6E-409C-BE32-E72D297353CC}">
              <c16:uniqueId val="{00000000-6CF7-432B-B46E-C91013571B70}"/>
            </c:ext>
          </c:extLst>
        </c:ser>
        <c:dLbls>
          <c:showLegendKey val="0"/>
          <c:showVal val="0"/>
          <c:showCatName val="0"/>
          <c:showSerName val="0"/>
          <c:showPercent val="0"/>
          <c:showBubbleSize val="0"/>
        </c:dLbls>
        <c:gapWidth val="150"/>
        <c:overlap val="100"/>
        <c:axId val="237283200"/>
        <c:axId val="237284736"/>
      </c:barChart>
      <c:catAx>
        <c:axId val="237283200"/>
        <c:scaling>
          <c:orientation val="minMax"/>
        </c:scaling>
        <c:delete val="0"/>
        <c:axPos val="b"/>
        <c:numFmt formatCode="General" sourceLinked="0"/>
        <c:majorTickMark val="out"/>
        <c:minorTickMark val="none"/>
        <c:tickLblPos val="nextTo"/>
        <c:crossAx val="237284736"/>
        <c:crosses val="autoZero"/>
        <c:auto val="1"/>
        <c:lblAlgn val="ctr"/>
        <c:lblOffset val="100"/>
        <c:noMultiLvlLbl val="0"/>
      </c:catAx>
      <c:valAx>
        <c:axId val="237284736"/>
        <c:scaling>
          <c:orientation val="minMax"/>
        </c:scaling>
        <c:delete val="0"/>
        <c:axPos val="l"/>
        <c:majorGridlines/>
        <c:numFmt formatCode="General" sourceLinked="1"/>
        <c:majorTickMark val="out"/>
        <c:minorTickMark val="none"/>
        <c:tickLblPos val="nextTo"/>
        <c:crossAx val="237283200"/>
        <c:crosses val="autoZero"/>
        <c:crossBetween val="between"/>
      </c:valAx>
    </c:plotArea>
    <c:legend>
      <c:legendPos val="r"/>
      <c:legendEntry>
        <c:idx val="0"/>
        <c:delete val="1"/>
      </c:legendEntry>
      <c:overlay val="0"/>
    </c:legend>
    <c:plotVisOnly val="1"/>
    <c:dispBlanksAs val="gap"/>
    <c:showDLblsOverMax val="0"/>
  </c:chart>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Beratung von außerunterichtlichen Betreuungskräften </a:t>
            </a:r>
            <a:br>
              <a:rPr lang="de-DE"/>
            </a:br>
            <a:r>
              <a:rPr lang="de-DE" sz="1100"/>
              <a:t>bzgl. Schülerinnen und Schüler</a:t>
            </a:r>
          </a:p>
        </c:rich>
      </c:tx>
      <c:overlay val="0"/>
    </c:title>
    <c:autoTitleDeleted val="0"/>
    <c:plotArea>
      <c:layout/>
      <c:barChart>
        <c:barDir val="col"/>
        <c:grouping val="stacked"/>
        <c:varyColors val="0"/>
        <c:ser>
          <c:idx val="1"/>
          <c:order val="0"/>
          <c:tx>
            <c:strRef>
              <c:f>Auswertungsbeispiele!$AL$29</c:f>
              <c:strCache>
                <c:ptCount val="1"/>
                <c:pt idx="0">
                  <c:v>Jungen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Auswertungsbeispiele!$AJ$30:$AJ$31</c:f>
              <c:strCache>
                <c:ptCount val="2"/>
                <c:pt idx="0">
                  <c:v>Ganztagsschule</c:v>
                </c:pt>
                <c:pt idx="1">
                  <c:v>Hort / Kernzeitbetreuung, etc.</c:v>
                </c:pt>
              </c:strCache>
            </c:strRef>
          </c:cat>
          <c:val>
            <c:numRef>
              <c:f>Auswertungsbeispiele!$AL$30:$AL$31</c:f>
              <c:numCache>
                <c:formatCode>General</c:formatCode>
                <c:ptCount val="2"/>
                <c:pt idx="0">
                  <c:v>0</c:v>
                </c:pt>
                <c:pt idx="1">
                  <c:v>0</c:v>
                </c:pt>
              </c:numCache>
            </c:numRef>
          </c:val>
          <c:extLst>
            <c:ext xmlns:c16="http://schemas.microsoft.com/office/drawing/2014/chart" uri="{C3380CC4-5D6E-409C-BE32-E72D297353CC}">
              <c16:uniqueId val="{00000000-CD08-4D26-A13B-C8831F040C8D}"/>
            </c:ext>
          </c:extLst>
        </c:ser>
        <c:ser>
          <c:idx val="2"/>
          <c:order val="1"/>
          <c:tx>
            <c:strRef>
              <c:f>Auswertungsbeispiele!$AM$29</c:f>
              <c:strCache>
                <c:ptCount val="1"/>
                <c:pt idx="0">
                  <c:v>Mädchen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Auswertungsbeispiele!$AJ$30:$AJ$31</c:f>
              <c:strCache>
                <c:ptCount val="2"/>
                <c:pt idx="0">
                  <c:v>Ganztagsschule</c:v>
                </c:pt>
                <c:pt idx="1">
                  <c:v>Hort / Kernzeitbetreuung, etc.</c:v>
                </c:pt>
              </c:strCache>
            </c:strRef>
          </c:cat>
          <c:val>
            <c:numRef>
              <c:f>Auswertungsbeispiele!$AM$30:$AM$31</c:f>
              <c:numCache>
                <c:formatCode>General</c:formatCode>
                <c:ptCount val="2"/>
                <c:pt idx="0">
                  <c:v>0</c:v>
                </c:pt>
                <c:pt idx="1">
                  <c:v>0</c:v>
                </c:pt>
              </c:numCache>
            </c:numRef>
          </c:val>
          <c:extLst>
            <c:ext xmlns:c16="http://schemas.microsoft.com/office/drawing/2014/chart" uri="{C3380CC4-5D6E-409C-BE32-E72D297353CC}">
              <c16:uniqueId val="{00000001-CD08-4D26-A13B-C8831F040C8D}"/>
            </c:ext>
          </c:extLst>
        </c:ser>
        <c:ser>
          <c:idx val="3"/>
          <c:order val="2"/>
          <c:tx>
            <c:strRef>
              <c:f>Auswertungsbeispiele!$AN$29</c:f>
              <c:strCache>
                <c:ptCount val="1"/>
                <c:pt idx="0">
                  <c:v>Anzahl divers</c:v>
                </c:pt>
              </c:strCache>
            </c:strRef>
          </c:tx>
          <c:spPr>
            <a:solidFill>
              <a:schemeClr val="accent1"/>
            </a:solidFill>
          </c:spPr>
          <c:invertIfNegative val="0"/>
          <c:dLbls>
            <c:spPr>
              <a:noFill/>
              <a:ln>
                <a:noFill/>
              </a:ln>
              <a:effectLst/>
            </c:spPr>
            <c:txPr>
              <a:bodyPr/>
              <a:lstStyle/>
              <a:p>
                <a:pPr>
                  <a:defRPr b="1"/>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Auswertungsbeispiele!$AJ$30:$AJ$31</c:f>
              <c:strCache>
                <c:ptCount val="2"/>
                <c:pt idx="0">
                  <c:v>Ganztagsschule</c:v>
                </c:pt>
                <c:pt idx="1">
                  <c:v>Hort / Kernzeitbetreuung, etc.</c:v>
                </c:pt>
              </c:strCache>
            </c:strRef>
          </c:cat>
          <c:val>
            <c:numRef>
              <c:f>Auswertungsbeispiele!$AN$30:$AN$31</c:f>
              <c:numCache>
                <c:formatCode>General</c:formatCode>
                <c:ptCount val="2"/>
                <c:pt idx="0">
                  <c:v>0</c:v>
                </c:pt>
                <c:pt idx="1">
                  <c:v>0</c:v>
                </c:pt>
              </c:numCache>
            </c:numRef>
          </c:val>
          <c:extLst>
            <c:ext xmlns:c16="http://schemas.microsoft.com/office/drawing/2014/chart" uri="{C3380CC4-5D6E-409C-BE32-E72D297353CC}">
              <c16:uniqueId val="{00000002-CD08-4D26-A13B-C8831F040C8D}"/>
            </c:ext>
          </c:extLst>
        </c:ser>
        <c:ser>
          <c:idx val="0"/>
          <c:order val="3"/>
          <c:tx>
            <c:strRef>
              <c:f>Auswertungsbeispiele!$AO$29</c:f>
              <c:strCache>
                <c:ptCount val="1"/>
                <c:pt idx="0">
                  <c:v>Summe</c:v>
                </c:pt>
              </c:strCache>
            </c:strRef>
          </c:tx>
          <c:invertIfNegative val="0"/>
          <c:cat>
            <c:strRef>
              <c:f>Auswertungsbeispiele!$AJ$30:$AJ$31</c:f>
              <c:strCache>
                <c:ptCount val="2"/>
                <c:pt idx="0">
                  <c:v>Ganztagsschule</c:v>
                </c:pt>
                <c:pt idx="1">
                  <c:v>Hort / Kernzeitbetreuung, etc.</c:v>
                </c:pt>
              </c:strCache>
            </c:strRef>
          </c:cat>
          <c:val>
            <c:numRef>
              <c:f>Auswertungsbeispiele!$AO$30:$AO$31</c:f>
              <c:numCache>
                <c:formatCode>General</c:formatCode>
                <c:ptCount val="2"/>
                <c:pt idx="0">
                  <c:v>0</c:v>
                </c:pt>
                <c:pt idx="1">
                  <c:v>0</c:v>
                </c:pt>
              </c:numCache>
            </c:numRef>
          </c:val>
          <c:extLst>
            <c:ext xmlns:c16="http://schemas.microsoft.com/office/drawing/2014/chart" uri="{C3380CC4-5D6E-409C-BE32-E72D297353CC}">
              <c16:uniqueId val="{00000000-09F0-467C-B831-3DBCCB8F62C8}"/>
            </c:ext>
          </c:extLst>
        </c:ser>
        <c:dLbls>
          <c:showLegendKey val="0"/>
          <c:showVal val="0"/>
          <c:showCatName val="0"/>
          <c:showSerName val="0"/>
          <c:showPercent val="0"/>
          <c:showBubbleSize val="0"/>
        </c:dLbls>
        <c:gapWidth val="150"/>
        <c:overlap val="100"/>
        <c:axId val="238514560"/>
        <c:axId val="238516096"/>
      </c:barChart>
      <c:catAx>
        <c:axId val="238514560"/>
        <c:scaling>
          <c:orientation val="minMax"/>
        </c:scaling>
        <c:delete val="0"/>
        <c:axPos val="b"/>
        <c:numFmt formatCode="General" sourceLinked="0"/>
        <c:majorTickMark val="out"/>
        <c:minorTickMark val="none"/>
        <c:tickLblPos val="nextTo"/>
        <c:crossAx val="238516096"/>
        <c:crosses val="autoZero"/>
        <c:auto val="1"/>
        <c:lblAlgn val="ctr"/>
        <c:lblOffset val="100"/>
        <c:noMultiLvlLbl val="0"/>
      </c:catAx>
      <c:valAx>
        <c:axId val="238516096"/>
        <c:scaling>
          <c:orientation val="minMax"/>
        </c:scaling>
        <c:delete val="0"/>
        <c:axPos val="l"/>
        <c:majorGridlines/>
        <c:numFmt formatCode="General" sourceLinked="1"/>
        <c:majorTickMark val="out"/>
        <c:minorTickMark val="none"/>
        <c:tickLblPos val="nextTo"/>
        <c:crossAx val="238514560"/>
        <c:crosses val="autoZero"/>
        <c:crossBetween val="between"/>
      </c:valAx>
    </c:plotArea>
    <c:legend>
      <c:legendPos val="r"/>
      <c:legendEntry>
        <c:idx val="0"/>
        <c:delete val="1"/>
      </c:legendEntry>
      <c:overlay val="0"/>
    </c:legend>
    <c:plotVisOnly val="1"/>
    <c:dispBlanksAs val="gap"/>
    <c:showDLblsOverMax val="0"/>
  </c:chart>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sz="1800" b="1" i="0" baseline="0">
                <a:effectLst/>
              </a:rPr>
              <a:t>Beratung von außerunterichtlichen Betreuungskräften </a:t>
            </a:r>
            <a:br>
              <a:rPr lang="de-DE" sz="1800" b="1" i="0" baseline="0">
                <a:effectLst/>
              </a:rPr>
            </a:br>
            <a:r>
              <a:rPr lang="de-DE" sz="1050" b="1" i="0" baseline="0">
                <a:effectLst/>
              </a:rPr>
              <a:t>bzgl. Gruppen</a:t>
            </a:r>
            <a:endParaRPr lang="de-DE" sz="1050">
              <a:effectLst/>
            </a:endParaRPr>
          </a:p>
        </c:rich>
      </c:tx>
      <c:overlay val="0"/>
    </c:title>
    <c:autoTitleDeleted val="0"/>
    <c:plotArea>
      <c:layout/>
      <c:barChart>
        <c:barDir val="col"/>
        <c:grouping val="clustered"/>
        <c:varyColors val="0"/>
        <c:ser>
          <c:idx val="1"/>
          <c:order val="0"/>
          <c:tx>
            <c:strRef>
              <c:f>Auswertungsbeispiele!$AP$29</c:f>
              <c:strCache>
                <c:ptCount val="1"/>
                <c:pt idx="0">
                  <c:v>Gruppen</c:v>
                </c:pt>
              </c:strCache>
            </c:strRef>
          </c:tx>
          <c:invertIfNegative val="0"/>
          <c:dLbls>
            <c:spPr>
              <a:noFill/>
              <a:ln>
                <a:noFill/>
              </a:ln>
              <a:effectLst/>
            </c:spPr>
            <c:txPr>
              <a:bodyPr/>
              <a:lstStyle/>
              <a:p>
                <a:pPr>
                  <a:defRPr b="1"/>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Auswertungsbeispiele!$AJ$30:$AJ$31</c:f>
              <c:strCache>
                <c:ptCount val="2"/>
                <c:pt idx="0">
                  <c:v>Ganztagsschule</c:v>
                </c:pt>
                <c:pt idx="1">
                  <c:v>Hort / Kernzeitbetreuung, etc.</c:v>
                </c:pt>
              </c:strCache>
            </c:strRef>
          </c:cat>
          <c:val>
            <c:numRef>
              <c:f>Auswertungsbeispiele!$AP$30:$AP$31</c:f>
              <c:numCache>
                <c:formatCode>General</c:formatCode>
                <c:ptCount val="2"/>
                <c:pt idx="0">
                  <c:v>0</c:v>
                </c:pt>
                <c:pt idx="1">
                  <c:v>0</c:v>
                </c:pt>
              </c:numCache>
            </c:numRef>
          </c:val>
          <c:extLst>
            <c:ext xmlns:c16="http://schemas.microsoft.com/office/drawing/2014/chart" uri="{C3380CC4-5D6E-409C-BE32-E72D297353CC}">
              <c16:uniqueId val="{00000000-A100-49B8-9CCC-648FA93C7E2E}"/>
            </c:ext>
          </c:extLst>
        </c:ser>
        <c:ser>
          <c:idx val="2"/>
          <c:order val="1"/>
          <c:tx>
            <c:strRef>
              <c:f>Auswertungsbeispiele!$AQ$29</c:f>
              <c:strCache>
                <c:ptCount val="1"/>
                <c:pt idx="0">
                  <c:v>GruppenTN</c:v>
                </c:pt>
              </c:strCache>
            </c:strRef>
          </c:tx>
          <c:invertIfNegative val="0"/>
          <c:dLbls>
            <c:spPr>
              <a:noFill/>
              <a:ln>
                <a:noFill/>
              </a:ln>
              <a:effectLst/>
            </c:spPr>
            <c:txPr>
              <a:bodyPr/>
              <a:lstStyle/>
              <a:p>
                <a:pPr>
                  <a:defRPr b="1"/>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Auswertungsbeispiele!$AJ$30:$AJ$31</c:f>
              <c:strCache>
                <c:ptCount val="2"/>
                <c:pt idx="0">
                  <c:v>Ganztagsschule</c:v>
                </c:pt>
                <c:pt idx="1">
                  <c:v>Hort / Kernzeitbetreuung, etc.</c:v>
                </c:pt>
              </c:strCache>
            </c:strRef>
          </c:cat>
          <c:val>
            <c:numRef>
              <c:f>Auswertungsbeispiele!$AQ$30:$AQ$31</c:f>
              <c:numCache>
                <c:formatCode>General</c:formatCode>
                <c:ptCount val="2"/>
                <c:pt idx="0">
                  <c:v>0</c:v>
                </c:pt>
                <c:pt idx="1">
                  <c:v>0</c:v>
                </c:pt>
              </c:numCache>
            </c:numRef>
          </c:val>
          <c:extLst>
            <c:ext xmlns:c16="http://schemas.microsoft.com/office/drawing/2014/chart" uri="{C3380CC4-5D6E-409C-BE32-E72D297353CC}">
              <c16:uniqueId val="{00000001-A100-49B8-9CCC-648FA93C7E2E}"/>
            </c:ext>
          </c:extLst>
        </c:ser>
        <c:dLbls>
          <c:showLegendKey val="0"/>
          <c:showVal val="0"/>
          <c:showCatName val="0"/>
          <c:showSerName val="0"/>
          <c:showPercent val="0"/>
          <c:showBubbleSize val="0"/>
        </c:dLbls>
        <c:gapWidth val="150"/>
        <c:axId val="238547328"/>
        <c:axId val="238548864"/>
      </c:barChart>
      <c:catAx>
        <c:axId val="238547328"/>
        <c:scaling>
          <c:orientation val="minMax"/>
        </c:scaling>
        <c:delete val="0"/>
        <c:axPos val="b"/>
        <c:numFmt formatCode="General" sourceLinked="0"/>
        <c:majorTickMark val="out"/>
        <c:minorTickMark val="none"/>
        <c:tickLblPos val="nextTo"/>
        <c:crossAx val="238548864"/>
        <c:crosses val="autoZero"/>
        <c:auto val="1"/>
        <c:lblAlgn val="ctr"/>
        <c:lblOffset val="100"/>
        <c:noMultiLvlLbl val="0"/>
      </c:catAx>
      <c:valAx>
        <c:axId val="238548864"/>
        <c:scaling>
          <c:orientation val="minMax"/>
        </c:scaling>
        <c:delete val="0"/>
        <c:axPos val="l"/>
        <c:majorGridlines/>
        <c:numFmt formatCode="General" sourceLinked="1"/>
        <c:majorTickMark val="out"/>
        <c:minorTickMark val="none"/>
        <c:tickLblPos val="nextTo"/>
        <c:crossAx val="238547328"/>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Gruppenarbeit</a:t>
            </a:r>
          </a:p>
        </c:rich>
      </c:tx>
      <c:overlay val="0"/>
    </c:title>
    <c:autoTitleDeleted val="0"/>
    <c:plotArea>
      <c:layout/>
      <c:barChart>
        <c:barDir val="col"/>
        <c:grouping val="clustered"/>
        <c:varyColors val="0"/>
        <c:ser>
          <c:idx val="0"/>
          <c:order val="0"/>
          <c:tx>
            <c:strRef>
              <c:f>Auswertungsbeispiele!$B$68</c:f>
              <c:strCache>
                <c:ptCount val="1"/>
                <c:pt idx="0">
                  <c:v>Anzahl Gruppen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Auswertungsbeispiele!$C$67:$J$67</c:f>
              <c:strCache>
                <c:ptCount val="8"/>
                <c:pt idx="0">
                  <c:v>Soziale  Kompetenzen</c:v>
                </c:pt>
                <c:pt idx="3">
                  <c:v>Übergang Schule / Beruf</c:v>
                </c:pt>
                <c:pt idx="5">
                  <c:v>Prävention</c:v>
                </c:pt>
                <c:pt idx="6">
                  <c:v>Mobbing</c:v>
                </c:pt>
                <c:pt idx="7">
                  <c:v>VABO / VKL</c:v>
                </c:pt>
              </c:strCache>
            </c:strRef>
          </c:cat>
          <c:val>
            <c:numRef>
              <c:f>Auswertungsbeispiele!$C$68:$J$68</c:f>
              <c:numCache>
                <c:formatCode>General</c:formatCode>
                <c:ptCount val="8"/>
                <c:pt idx="0">
                  <c:v>0</c:v>
                </c:pt>
                <c:pt idx="3">
                  <c:v>0</c:v>
                </c:pt>
                <c:pt idx="5">
                  <c:v>0</c:v>
                </c:pt>
              </c:numCache>
            </c:numRef>
          </c:val>
          <c:extLst>
            <c:ext xmlns:c16="http://schemas.microsoft.com/office/drawing/2014/chart" uri="{C3380CC4-5D6E-409C-BE32-E72D297353CC}">
              <c16:uniqueId val="{00000000-78F5-45B3-930D-0E88BDA8C9C0}"/>
            </c:ext>
          </c:extLst>
        </c:ser>
        <c:ser>
          <c:idx val="3"/>
          <c:order val="1"/>
          <c:tx>
            <c:strRef>
              <c:f>Auswertungsbeispiele!$B$70</c:f>
              <c:strCache>
                <c:ptCount val="1"/>
                <c:pt idx="0">
                  <c:v>Anzahl Schulklassen</c:v>
                </c:pt>
              </c:strCache>
            </c:strRef>
          </c:tx>
          <c:invertIfNegative val="0"/>
          <c:dLbls>
            <c:spPr>
              <a:noFill/>
              <a:ln>
                <a:noFill/>
              </a:ln>
              <a:effectLst/>
            </c:spPr>
            <c:txPr>
              <a:bodyPr/>
              <a:lstStyle/>
              <a:p>
                <a:pPr>
                  <a:defRPr b="1"/>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Auswertungsbeispiele!$C$67:$J$67</c:f>
              <c:strCache>
                <c:ptCount val="8"/>
                <c:pt idx="0">
                  <c:v>Soziale  Kompetenzen</c:v>
                </c:pt>
                <c:pt idx="3">
                  <c:v>Übergang Schule / Beruf</c:v>
                </c:pt>
                <c:pt idx="5">
                  <c:v>Prävention</c:v>
                </c:pt>
                <c:pt idx="6">
                  <c:v>Mobbing</c:v>
                </c:pt>
                <c:pt idx="7">
                  <c:v>VABO / VKL</c:v>
                </c:pt>
              </c:strCache>
            </c:strRef>
          </c:cat>
          <c:val>
            <c:numRef>
              <c:f>Auswertungsbeispiele!$C$70:$J$70</c:f>
              <c:numCache>
                <c:formatCode>General</c:formatCode>
                <c:ptCount val="8"/>
                <c:pt idx="0">
                  <c:v>0</c:v>
                </c:pt>
                <c:pt idx="3">
                  <c:v>0</c:v>
                </c:pt>
                <c:pt idx="5">
                  <c:v>0</c:v>
                </c:pt>
                <c:pt idx="6">
                  <c:v>0</c:v>
                </c:pt>
                <c:pt idx="7">
                  <c:v>0</c:v>
                </c:pt>
              </c:numCache>
            </c:numRef>
          </c:val>
          <c:extLst>
            <c:ext xmlns:c16="http://schemas.microsoft.com/office/drawing/2014/chart" uri="{C3380CC4-5D6E-409C-BE32-E72D297353CC}">
              <c16:uniqueId val="{00000001-78F5-45B3-930D-0E88BDA8C9C0}"/>
            </c:ext>
          </c:extLst>
        </c:ser>
        <c:dLbls>
          <c:showLegendKey val="0"/>
          <c:showVal val="0"/>
          <c:showCatName val="0"/>
          <c:showSerName val="0"/>
          <c:showPercent val="0"/>
          <c:showBubbleSize val="0"/>
        </c:dLbls>
        <c:gapWidth val="150"/>
        <c:axId val="239620480"/>
        <c:axId val="239622016"/>
      </c:barChart>
      <c:catAx>
        <c:axId val="239620480"/>
        <c:scaling>
          <c:orientation val="minMax"/>
        </c:scaling>
        <c:delete val="0"/>
        <c:axPos val="b"/>
        <c:numFmt formatCode="General" sourceLinked="0"/>
        <c:majorTickMark val="out"/>
        <c:minorTickMark val="none"/>
        <c:tickLblPos val="nextTo"/>
        <c:crossAx val="239622016"/>
        <c:crosses val="autoZero"/>
        <c:auto val="1"/>
        <c:lblAlgn val="ctr"/>
        <c:lblOffset val="100"/>
        <c:noMultiLvlLbl val="0"/>
      </c:catAx>
      <c:valAx>
        <c:axId val="239622016"/>
        <c:scaling>
          <c:orientation val="minMax"/>
        </c:scaling>
        <c:delete val="0"/>
        <c:axPos val="l"/>
        <c:majorGridlines/>
        <c:numFmt formatCode="General" sourceLinked="1"/>
        <c:majorTickMark val="out"/>
        <c:minorTickMark val="none"/>
        <c:tickLblPos val="nextTo"/>
        <c:crossAx val="239620480"/>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Sozialraumbezogene</a:t>
            </a:r>
            <a:r>
              <a:rPr lang="de-DE" baseline="0"/>
              <a:t> Schulsozialarbeit</a:t>
            </a:r>
            <a:endParaRPr lang="de-DE"/>
          </a:p>
        </c:rich>
      </c:tx>
      <c:overlay val="0"/>
    </c:title>
    <c:autoTitleDeleted val="0"/>
    <c:plotArea>
      <c:layout/>
      <c:barChart>
        <c:barDir val="col"/>
        <c:grouping val="clustered"/>
        <c:varyColors val="0"/>
        <c:ser>
          <c:idx val="0"/>
          <c:order val="0"/>
          <c:tx>
            <c:strRef>
              <c:f>Auswertungsbeispiele!$C$98</c:f>
              <c:strCache>
                <c:ptCount val="1"/>
                <c:pt idx="0">
                  <c:v>Summe</c:v>
                </c:pt>
              </c:strCache>
            </c:strRef>
          </c:tx>
          <c:invertIfNegative val="0"/>
          <c:dPt>
            <c:idx val="1"/>
            <c:invertIfNegative val="0"/>
            <c:bubble3D val="0"/>
            <c:spPr>
              <a:solidFill>
                <a:schemeClr val="accent2"/>
              </a:solidFill>
            </c:spPr>
            <c:extLst>
              <c:ext xmlns:c16="http://schemas.microsoft.com/office/drawing/2014/chart" uri="{C3380CC4-5D6E-409C-BE32-E72D297353CC}">
                <c16:uniqueId val="{00000001-68D9-4B1C-A959-B4A77DE5FB39}"/>
              </c:ext>
            </c:extLst>
          </c:dPt>
          <c:dPt>
            <c:idx val="2"/>
            <c:invertIfNegative val="0"/>
            <c:bubble3D val="0"/>
            <c:spPr>
              <a:solidFill>
                <a:schemeClr val="accent3"/>
              </a:solidFill>
            </c:spPr>
            <c:extLst>
              <c:ext xmlns:c16="http://schemas.microsoft.com/office/drawing/2014/chart" uri="{C3380CC4-5D6E-409C-BE32-E72D297353CC}">
                <c16:uniqueId val="{00000003-68D9-4B1C-A959-B4A77DE5FB39}"/>
              </c:ext>
            </c:extLst>
          </c:dPt>
          <c:dPt>
            <c:idx val="3"/>
            <c:invertIfNegative val="0"/>
            <c:bubble3D val="0"/>
            <c:spPr>
              <a:solidFill>
                <a:schemeClr val="accent5"/>
              </a:solidFill>
            </c:spPr>
            <c:extLst>
              <c:ext xmlns:c16="http://schemas.microsoft.com/office/drawing/2014/chart" uri="{C3380CC4-5D6E-409C-BE32-E72D297353CC}">
                <c16:uniqueId val="{00000005-68D9-4B1C-A959-B4A77DE5FB39}"/>
              </c:ext>
            </c:extLst>
          </c:dPt>
          <c:dPt>
            <c:idx val="4"/>
            <c:invertIfNegative val="0"/>
            <c:bubble3D val="0"/>
            <c:spPr>
              <a:solidFill>
                <a:schemeClr val="accent6"/>
              </a:solidFill>
            </c:spPr>
            <c:extLst>
              <c:ext xmlns:c16="http://schemas.microsoft.com/office/drawing/2014/chart" uri="{C3380CC4-5D6E-409C-BE32-E72D297353CC}">
                <c16:uniqueId val="{00000007-68D9-4B1C-A959-B4A77DE5FB39}"/>
              </c:ext>
            </c:extLst>
          </c:dPt>
          <c:dLbls>
            <c:spPr>
              <a:noFill/>
              <a:ln>
                <a:noFill/>
              </a:ln>
              <a:effectLst/>
            </c:spPr>
            <c:txPr>
              <a:bodyPr/>
              <a:lstStyle/>
              <a:p>
                <a:pPr>
                  <a:defRPr b="1"/>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(Auswertungsbeispiele!$B$99,Auswertungsbeispiele!$B$101:$B$104)</c:f>
              <c:strCache>
                <c:ptCount val="5"/>
                <c:pt idx="0">
                  <c:v>Gemeinwesenprojekte</c:v>
                </c:pt>
                <c:pt idx="1">
                  <c:v>Örtliche Netzwerktreffen</c:v>
                </c:pt>
                <c:pt idx="2">
                  <c:v>Überörtliche Netzwerktreffen</c:v>
                </c:pt>
                <c:pt idx="3">
                  <c:v>Kooperationstreffen Fachkräfte</c:v>
                </c:pt>
                <c:pt idx="4">
                  <c:v>Kooperationstreffen Ehrenamt</c:v>
                </c:pt>
              </c:strCache>
            </c:strRef>
          </c:cat>
          <c:val>
            <c:numRef>
              <c:f>(Auswertungsbeispiele!$C$99,Auswertungsbeispiele!$C$101:$C$104)</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8-68D9-4B1C-A959-B4A77DE5FB39}"/>
            </c:ext>
          </c:extLst>
        </c:ser>
        <c:dLbls>
          <c:showLegendKey val="0"/>
          <c:showVal val="0"/>
          <c:showCatName val="0"/>
          <c:showSerName val="0"/>
          <c:showPercent val="0"/>
          <c:showBubbleSize val="0"/>
        </c:dLbls>
        <c:gapWidth val="150"/>
        <c:axId val="239654784"/>
        <c:axId val="239656320"/>
      </c:barChart>
      <c:catAx>
        <c:axId val="239654784"/>
        <c:scaling>
          <c:orientation val="minMax"/>
        </c:scaling>
        <c:delete val="0"/>
        <c:axPos val="b"/>
        <c:numFmt formatCode="General" sourceLinked="1"/>
        <c:majorTickMark val="out"/>
        <c:minorTickMark val="none"/>
        <c:tickLblPos val="nextTo"/>
        <c:crossAx val="239656320"/>
        <c:crosses val="autoZero"/>
        <c:auto val="1"/>
        <c:lblAlgn val="ctr"/>
        <c:lblOffset val="100"/>
        <c:noMultiLvlLbl val="0"/>
      </c:catAx>
      <c:valAx>
        <c:axId val="239656320"/>
        <c:scaling>
          <c:orientation val="minMax"/>
        </c:scaling>
        <c:delete val="0"/>
        <c:axPos val="l"/>
        <c:majorGridlines/>
        <c:numFmt formatCode="General" sourceLinked="1"/>
        <c:majorTickMark val="out"/>
        <c:minorTickMark val="none"/>
        <c:tickLblPos val="nextTo"/>
        <c:crossAx val="239654784"/>
        <c:crosses val="autoZero"/>
        <c:crossBetween val="between"/>
      </c:valAx>
    </c:plotArea>
    <c:plotVisOnly val="1"/>
    <c:dispBlanksAs val="gap"/>
    <c:showDLblsOverMax val="0"/>
  </c:chart>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bar"/>
        <c:grouping val="clustered"/>
        <c:varyColors val="0"/>
        <c:ser>
          <c:idx val="0"/>
          <c:order val="0"/>
          <c:tx>
            <c:strRef>
              <c:f>Auswertungsbeispiele!$C$5</c:f>
              <c:strCache>
                <c:ptCount val="1"/>
                <c:pt idx="0">
                  <c:v>Anzahl erreichter junger Menschen</c:v>
                </c:pt>
              </c:strCache>
            </c:strRef>
          </c:tx>
          <c:invertIfNegative val="0"/>
          <c:dLbls>
            <c:spPr>
              <a:noFill/>
              <a:ln>
                <a:noFill/>
              </a:ln>
              <a:effectLst/>
            </c:spPr>
            <c:txPr>
              <a:bodyPr/>
              <a:lstStyle/>
              <a:p>
                <a:pPr>
                  <a:defRPr b="1"/>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Auswertungsbeispiele!$A$6:$B$14</c:f>
              <c:strCache>
                <c:ptCount val="9"/>
                <c:pt idx="0">
                  <c:v>Individuelle Beratung und Hilfe</c:v>
                </c:pt>
                <c:pt idx="1">
                  <c:v>Kontakt Jugendamt / soziale Dienste</c:v>
                </c:pt>
                <c:pt idx="2">
                  <c:v>Beratung von Lehrkräften</c:v>
                </c:pt>
                <c:pt idx="3">
                  <c:v>Beratung von außerunterichtlichen Betreuungskräften </c:v>
                </c:pt>
                <c:pt idx="4">
                  <c:v>Arbeit mit Gruppen</c:v>
                </c:pt>
                <c:pt idx="5">
                  <c:v>Arbeit mit Schulklassen</c:v>
                </c:pt>
                <c:pt idx="6">
                  <c:v>Gemeinwesenprojekte</c:v>
                </c:pt>
                <c:pt idx="7">
                  <c:v>Offene Treffpunkte</c:v>
                </c:pt>
                <c:pt idx="8">
                  <c:v>Offene Gruppenangebote</c:v>
                </c:pt>
              </c:strCache>
            </c:strRef>
          </c:cat>
          <c:val>
            <c:numRef>
              <c:f>Auswertungsbeispiele!$C$6:$C$14</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6158-4F5D-9171-7A37005BF978}"/>
            </c:ext>
          </c:extLst>
        </c:ser>
        <c:dLbls>
          <c:showLegendKey val="0"/>
          <c:showVal val="0"/>
          <c:showCatName val="0"/>
          <c:showSerName val="0"/>
          <c:showPercent val="0"/>
          <c:showBubbleSize val="0"/>
        </c:dLbls>
        <c:gapWidth val="150"/>
        <c:axId val="241987584"/>
        <c:axId val="241989120"/>
      </c:barChart>
      <c:catAx>
        <c:axId val="241987584"/>
        <c:scaling>
          <c:orientation val="minMax"/>
        </c:scaling>
        <c:delete val="0"/>
        <c:axPos val="l"/>
        <c:numFmt formatCode="General" sourceLinked="0"/>
        <c:majorTickMark val="out"/>
        <c:minorTickMark val="none"/>
        <c:tickLblPos val="nextTo"/>
        <c:crossAx val="241989120"/>
        <c:crosses val="autoZero"/>
        <c:auto val="1"/>
        <c:lblAlgn val="ctr"/>
        <c:lblOffset val="100"/>
        <c:noMultiLvlLbl val="0"/>
      </c:catAx>
      <c:valAx>
        <c:axId val="241989120"/>
        <c:scaling>
          <c:orientation val="minMax"/>
        </c:scaling>
        <c:delete val="0"/>
        <c:axPos val="b"/>
        <c:majorGridlines/>
        <c:numFmt formatCode="General" sourceLinked="1"/>
        <c:majorTickMark val="out"/>
        <c:minorTickMark val="none"/>
        <c:tickLblPos val="nextTo"/>
        <c:crossAx val="241987584"/>
        <c:crosses val="autoZero"/>
        <c:crossBetween val="between"/>
      </c:valAx>
    </c:plotArea>
    <c:plotVisOnly val="1"/>
    <c:dispBlanksAs val="gap"/>
    <c:showDLblsOverMax val="0"/>
  </c:chart>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Offene Angebote</a:t>
            </a:r>
          </a:p>
        </c:rich>
      </c:tx>
      <c:overlay val="0"/>
    </c:title>
    <c:autoTitleDeleted val="0"/>
    <c:plotArea>
      <c:layout/>
      <c:barChart>
        <c:barDir val="col"/>
        <c:grouping val="stacked"/>
        <c:varyColors val="0"/>
        <c:ser>
          <c:idx val="0"/>
          <c:order val="0"/>
          <c:tx>
            <c:strRef>
              <c:f>Auswertungsbeispiele!$C$114</c:f>
              <c:strCache>
                <c:ptCount val="1"/>
                <c:pt idx="0">
                  <c:v>offenes Angebot</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Auswertungsbeispiele!$B$115:$B$116</c:f>
              <c:strCache>
                <c:ptCount val="2"/>
                <c:pt idx="0">
                  <c:v>Offene Treffpunkte</c:v>
                </c:pt>
                <c:pt idx="1">
                  <c:v>Offene Gruppenangebote</c:v>
                </c:pt>
              </c:strCache>
            </c:strRef>
          </c:cat>
          <c:val>
            <c:numRef>
              <c:f>Auswertungsbeispiele!$C$115:$C$116</c:f>
              <c:numCache>
                <c:formatCode>0</c:formatCode>
                <c:ptCount val="2"/>
                <c:pt idx="0" formatCode="General">
                  <c:v>0</c:v>
                </c:pt>
                <c:pt idx="1">
                  <c:v>0</c:v>
                </c:pt>
              </c:numCache>
            </c:numRef>
          </c:val>
          <c:extLst>
            <c:ext xmlns:c16="http://schemas.microsoft.com/office/drawing/2014/chart" uri="{C3380CC4-5D6E-409C-BE32-E72D297353CC}">
              <c16:uniqueId val="{00000000-1CA5-437F-B69F-6B239BB2059F}"/>
            </c:ext>
          </c:extLst>
        </c:ser>
        <c:ser>
          <c:idx val="1"/>
          <c:order val="1"/>
          <c:tx>
            <c:strRef>
              <c:f>Auswertungsbeispiele!$D$114</c:f>
              <c:strCache>
                <c:ptCount val="1"/>
                <c:pt idx="0">
                  <c:v>offenes Angebot im Rahmen des Ganztagsangebotes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Auswertungsbeispiele!$B$115:$B$116</c:f>
              <c:strCache>
                <c:ptCount val="2"/>
                <c:pt idx="0">
                  <c:v>Offene Treffpunkte</c:v>
                </c:pt>
                <c:pt idx="1">
                  <c:v>Offene Gruppenangebote</c:v>
                </c:pt>
              </c:strCache>
            </c:strRef>
          </c:cat>
          <c:val>
            <c:numRef>
              <c:f>Auswertungsbeispiele!$D$115:$D$116</c:f>
              <c:numCache>
                <c:formatCode>0</c:formatCode>
                <c:ptCount val="2"/>
                <c:pt idx="0" formatCode="General">
                  <c:v>0</c:v>
                </c:pt>
                <c:pt idx="1">
                  <c:v>0</c:v>
                </c:pt>
              </c:numCache>
            </c:numRef>
          </c:val>
          <c:extLst>
            <c:ext xmlns:c16="http://schemas.microsoft.com/office/drawing/2014/chart" uri="{C3380CC4-5D6E-409C-BE32-E72D297353CC}">
              <c16:uniqueId val="{00000001-1CA5-437F-B69F-6B239BB2059F}"/>
            </c:ext>
          </c:extLst>
        </c:ser>
        <c:ser>
          <c:idx val="2"/>
          <c:order val="2"/>
          <c:tx>
            <c:strRef>
              <c:f>Auswertungsbeispiele!$F$114</c:f>
              <c:strCache>
                <c:ptCount val="1"/>
                <c:pt idx="0">
                  <c:v>Summe</c:v>
                </c:pt>
              </c:strCache>
            </c:strRef>
          </c:tx>
          <c:spPr>
            <a:noFill/>
          </c:spPr>
          <c:invertIfNegative val="0"/>
          <c:dLbls>
            <c:spPr>
              <a:noFill/>
              <a:ln>
                <a:noFill/>
              </a:ln>
              <a:effectLst/>
            </c:spPr>
            <c:txPr>
              <a:bodyPr/>
              <a:lstStyle/>
              <a:p>
                <a:pPr>
                  <a:defRPr b="1"/>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Auswertungsbeispiele!$B$115:$B$116</c:f>
              <c:strCache>
                <c:ptCount val="2"/>
                <c:pt idx="0">
                  <c:v>Offene Treffpunkte</c:v>
                </c:pt>
                <c:pt idx="1">
                  <c:v>Offene Gruppenangebote</c:v>
                </c:pt>
              </c:strCache>
            </c:strRef>
          </c:cat>
          <c:val>
            <c:numRef>
              <c:f>Auswertungsbeispiele!$F$115:$F$116</c:f>
              <c:numCache>
                <c:formatCode>General</c:formatCode>
                <c:ptCount val="2"/>
                <c:pt idx="0">
                  <c:v>0</c:v>
                </c:pt>
                <c:pt idx="1">
                  <c:v>0</c:v>
                </c:pt>
              </c:numCache>
            </c:numRef>
          </c:val>
          <c:extLst>
            <c:ext xmlns:c16="http://schemas.microsoft.com/office/drawing/2014/chart" uri="{C3380CC4-5D6E-409C-BE32-E72D297353CC}">
              <c16:uniqueId val="{00000002-1CA5-437F-B69F-6B239BB2059F}"/>
            </c:ext>
          </c:extLst>
        </c:ser>
        <c:dLbls>
          <c:showLegendKey val="0"/>
          <c:showVal val="0"/>
          <c:showCatName val="0"/>
          <c:showSerName val="0"/>
          <c:showPercent val="0"/>
          <c:showBubbleSize val="0"/>
        </c:dLbls>
        <c:gapWidth val="150"/>
        <c:overlap val="100"/>
        <c:axId val="276862080"/>
        <c:axId val="276863616"/>
      </c:barChart>
      <c:catAx>
        <c:axId val="276862080"/>
        <c:scaling>
          <c:orientation val="minMax"/>
        </c:scaling>
        <c:delete val="0"/>
        <c:axPos val="b"/>
        <c:numFmt formatCode="General" sourceLinked="0"/>
        <c:majorTickMark val="out"/>
        <c:minorTickMark val="none"/>
        <c:tickLblPos val="nextTo"/>
        <c:crossAx val="276863616"/>
        <c:crosses val="autoZero"/>
        <c:auto val="1"/>
        <c:lblAlgn val="ctr"/>
        <c:lblOffset val="100"/>
        <c:noMultiLvlLbl val="0"/>
      </c:catAx>
      <c:valAx>
        <c:axId val="276863616"/>
        <c:scaling>
          <c:orientation val="minMax"/>
        </c:scaling>
        <c:delete val="0"/>
        <c:axPos val="l"/>
        <c:majorGridlines/>
        <c:numFmt formatCode="General" sourceLinked="1"/>
        <c:majorTickMark val="out"/>
        <c:minorTickMark val="none"/>
        <c:tickLblPos val="nextTo"/>
        <c:crossAx val="276862080"/>
        <c:crosses val="autoZero"/>
        <c:crossBetween val="between"/>
      </c:valAx>
    </c:plotArea>
    <c:legend>
      <c:legendPos val="r"/>
      <c:legendEntry>
        <c:idx val="0"/>
        <c:delete val="1"/>
      </c:legendEntry>
      <c:overlay val="0"/>
    </c:legend>
    <c:plotVisOnly val="1"/>
    <c:dispBlanksAs val="gap"/>
    <c:showDLblsOverMax val="0"/>
  </c:chart>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Individuelle Beratung und Hilfe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5.0778051777384335E-2"/>
          <c:y val="0.11104790419161677"/>
          <c:w val="0.77523009662655096"/>
          <c:h val="0.78660686501013721"/>
        </c:manualLayout>
      </c:layout>
      <c:barChart>
        <c:barDir val="col"/>
        <c:grouping val="stacked"/>
        <c:varyColors val="0"/>
        <c:ser>
          <c:idx val="0"/>
          <c:order val="0"/>
          <c:tx>
            <c:strRef>
              <c:f>Auswertungsbeispiele!$B$29</c:f>
              <c:strCache>
                <c:ptCount val="1"/>
              </c:strCache>
            </c:strRef>
          </c:tx>
          <c:spPr>
            <a:solidFill>
              <a:schemeClr val="accent1"/>
            </a:solidFill>
            <a:ln>
              <a:noFill/>
            </a:ln>
            <a:effectLst/>
          </c:spPr>
          <c:invertIfNegative val="0"/>
          <c:cat>
            <c:strRef>
              <c:f>Auswertungsbeispiele!$A$30:$A$32</c:f>
              <c:strCache>
                <c:ptCount val="3"/>
                <c:pt idx="0">
                  <c:v>bis zu drei Termine</c:v>
                </c:pt>
                <c:pt idx="1">
                  <c:v>über drei Termine</c:v>
                </c:pt>
                <c:pt idx="2">
                  <c:v>Beratungstermine gesamt (Kontakte)</c:v>
                </c:pt>
              </c:strCache>
            </c:strRef>
          </c:cat>
          <c:val>
            <c:numRef>
              <c:f>Auswertungsbeispiele!$B$30:$B$32</c:f>
              <c:numCache>
                <c:formatCode>General</c:formatCode>
                <c:ptCount val="3"/>
              </c:numCache>
            </c:numRef>
          </c:val>
          <c:extLst>
            <c:ext xmlns:c16="http://schemas.microsoft.com/office/drawing/2014/chart" uri="{C3380CC4-5D6E-409C-BE32-E72D297353CC}">
              <c16:uniqueId val="{00000000-516C-4BD2-B795-4C09B8326F8A}"/>
            </c:ext>
          </c:extLst>
        </c:ser>
        <c:ser>
          <c:idx val="1"/>
          <c:order val="1"/>
          <c:tx>
            <c:strRef>
              <c:f>Auswertungsbeispiele!$C$29</c:f>
              <c:strCache>
                <c:ptCount val="1"/>
                <c:pt idx="0">
                  <c:v>Anzahl Jungen</c:v>
                </c:pt>
              </c:strCache>
            </c:strRef>
          </c:tx>
          <c:spPr>
            <a:solidFill>
              <a:schemeClr val="accent2"/>
            </a:solidFill>
            <a:ln>
              <a:noFill/>
            </a:ln>
            <a:effectLst/>
          </c:spPr>
          <c:invertIfNegative val="0"/>
          <c:cat>
            <c:strRef>
              <c:f>Auswertungsbeispiele!$A$30:$A$32</c:f>
              <c:strCache>
                <c:ptCount val="3"/>
                <c:pt idx="0">
                  <c:v>bis zu drei Termine</c:v>
                </c:pt>
                <c:pt idx="1">
                  <c:v>über drei Termine</c:v>
                </c:pt>
                <c:pt idx="2">
                  <c:v>Beratungstermine gesamt (Kontakte)</c:v>
                </c:pt>
              </c:strCache>
            </c:strRef>
          </c:cat>
          <c:val>
            <c:numRef>
              <c:f>Auswertungsbeispiele!$C$30:$C$32</c:f>
              <c:numCache>
                <c:formatCode>General</c:formatCode>
                <c:ptCount val="3"/>
                <c:pt idx="0">
                  <c:v>0</c:v>
                </c:pt>
                <c:pt idx="1">
                  <c:v>0</c:v>
                </c:pt>
                <c:pt idx="2">
                  <c:v>0</c:v>
                </c:pt>
              </c:numCache>
            </c:numRef>
          </c:val>
          <c:extLst>
            <c:ext xmlns:c16="http://schemas.microsoft.com/office/drawing/2014/chart" uri="{C3380CC4-5D6E-409C-BE32-E72D297353CC}">
              <c16:uniqueId val="{00000001-516C-4BD2-B795-4C09B8326F8A}"/>
            </c:ext>
          </c:extLst>
        </c:ser>
        <c:ser>
          <c:idx val="2"/>
          <c:order val="2"/>
          <c:tx>
            <c:strRef>
              <c:f>Auswertungsbeispiele!$D$29</c:f>
              <c:strCache>
                <c:ptCount val="1"/>
                <c:pt idx="0">
                  <c:v>Anzahl Mädchen</c:v>
                </c:pt>
              </c:strCache>
            </c:strRef>
          </c:tx>
          <c:spPr>
            <a:solidFill>
              <a:schemeClr val="accent3"/>
            </a:solidFill>
            <a:ln>
              <a:noFill/>
            </a:ln>
            <a:effectLst/>
          </c:spPr>
          <c:invertIfNegative val="0"/>
          <c:cat>
            <c:strRef>
              <c:f>Auswertungsbeispiele!$A$30:$A$32</c:f>
              <c:strCache>
                <c:ptCount val="3"/>
                <c:pt idx="0">
                  <c:v>bis zu drei Termine</c:v>
                </c:pt>
                <c:pt idx="1">
                  <c:v>über drei Termine</c:v>
                </c:pt>
                <c:pt idx="2">
                  <c:v>Beratungstermine gesamt (Kontakte)</c:v>
                </c:pt>
              </c:strCache>
            </c:strRef>
          </c:cat>
          <c:val>
            <c:numRef>
              <c:f>Auswertungsbeispiele!$D$30:$D$32</c:f>
              <c:numCache>
                <c:formatCode>General</c:formatCode>
                <c:ptCount val="3"/>
                <c:pt idx="0">
                  <c:v>0</c:v>
                </c:pt>
                <c:pt idx="1">
                  <c:v>0</c:v>
                </c:pt>
                <c:pt idx="2">
                  <c:v>0</c:v>
                </c:pt>
              </c:numCache>
            </c:numRef>
          </c:val>
          <c:extLst>
            <c:ext xmlns:c16="http://schemas.microsoft.com/office/drawing/2014/chart" uri="{C3380CC4-5D6E-409C-BE32-E72D297353CC}">
              <c16:uniqueId val="{00000002-516C-4BD2-B795-4C09B8326F8A}"/>
            </c:ext>
          </c:extLst>
        </c:ser>
        <c:ser>
          <c:idx val="3"/>
          <c:order val="3"/>
          <c:tx>
            <c:strRef>
              <c:f>Auswertungsbeispiele!$E$29</c:f>
              <c:strCache>
                <c:ptCount val="1"/>
                <c:pt idx="0">
                  <c:v>Anzahl divers</c:v>
                </c:pt>
              </c:strCache>
            </c:strRef>
          </c:tx>
          <c:spPr>
            <a:solidFill>
              <a:schemeClr val="accent4"/>
            </a:solidFill>
            <a:ln>
              <a:noFill/>
            </a:ln>
            <a:effectLst/>
          </c:spPr>
          <c:invertIfNegative val="0"/>
          <c:cat>
            <c:strRef>
              <c:f>Auswertungsbeispiele!$A$30:$A$32</c:f>
              <c:strCache>
                <c:ptCount val="3"/>
                <c:pt idx="0">
                  <c:v>bis zu drei Termine</c:v>
                </c:pt>
                <c:pt idx="1">
                  <c:v>über drei Termine</c:v>
                </c:pt>
                <c:pt idx="2">
                  <c:v>Beratungstermine gesamt (Kontakte)</c:v>
                </c:pt>
              </c:strCache>
            </c:strRef>
          </c:cat>
          <c:val>
            <c:numRef>
              <c:f>Auswertungsbeispiele!$E$30:$E$32</c:f>
              <c:numCache>
                <c:formatCode>General</c:formatCode>
                <c:ptCount val="3"/>
                <c:pt idx="0">
                  <c:v>0</c:v>
                </c:pt>
                <c:pt idx="1">
                  <c:v>0</c:v>
                </c:pt>
                <c:pt idx="2">
                  <c:v>0</c:v>
                </c:pt>
              </c:numCache>
            </c:numRef>
          </c:val>
          <c:extLst>
            <c:ext xmlns:c16="http://schemas.microsoft.com/office/drawing/2014/chart" uri="{C3380CC4-5D6E-409C-BE32-E72D297353CC}">
              <c16:uniqueId val="{00000003-516C-4BD2-B795-4C09B8326F8A}"/>
            </c:ext>
          </c:extLst>
        </c:ser>
        <c:ser>
          <c:idx val="4"/>
          <c:order val="4"/>
          <c:tx>
            <c:strRef>
              <c:f>Auswertungsbeispiele!$F$29</c:f>
              <c:strCache>
                <c:ptCount val="1"/>
                <c:pt idx="0">
                  <c:v>Summe</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Auswertungsbeispiele!$A$30:$A$32</c:f>
              <c:strCache>
                <c:ptCount val="3"/>
                <c:pt idx="0">
                  <c:v>bis zu drei Termine</c:v>
                </c:pt>
                <c:pt idx="1">
                  <c:v>über drei Termine</c:v>
                </c:pt>
                <c:pt idx="2">
                  <c:v>Beratungstermine gesamt (Kontakte)</c:v>
                </c:pt>
              </c:strCache>
            </c:strRef>
          </c:cat>
          <c:val>
            <c:numRef>
              <c:f>Auswertungsbeispiele!$F$30:$F$32</c:f>
              <c:numCache>
                <c:formatCode>General</c:formatCode>
                <c:ptCount val="3"/>
                <c:pt idx="0">
                  <c:v>0</c:v>
                </c:pt>
                <c:pt idx="1">
                  <c:v>0</c:v>
                </c:pt>
                <c:pt idx="2">
                  <c:v>0</c:v>
                </c:pt>
              </c:numCache>
            </c:numRef>
          </c:val>
          <c:extLst>
            <c:ext xmlns:c16="http://schemas.microsoft.com/office/drawing/2014/chart" uri="{C3380CC4-5D6E-409C-BE32-E72D297353CC}">
              <c16:uniqueId val="{00000004-516C-4BD2-B795-4C09B8326F8A}"/>
            </c:ext>
          </c:extLst>
        </c:ser>
        <c:dLbls>
          <c:showLegendKey val="0"/>
          <c:showVal val="0"/>
          <c:showCatName val="0"/>
          <c:showSerName val="0"/>
          <c:showPercent val="0"/>
          <c:showBubbleSize val="0"/>
        </c:dLbls>
        <c:gapWidth val="150"/>
        <c:overlap val="100"/>
        <c:axId val="860212928"/>
        <c:axId val="860219488"/>
      </c:barChart>
      <c:catAx>
        <c:axId val="86021292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crossAx val="860219488"/>
        <c:crosses val="autoZero"/>
        <c:auto val="1"/>
        <c:lblAlgn val="ctr"/>
        <c:lblOffset val="100"/>
        <c:noMultiLvlLbl val="0"/>
      </c:catAx>
      <c:valAx>
        <c:axId val="8602194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60212928"/>
        <c:crosses val="autoZero"/>
        <c:crossBetween val="between"/>
      </c:valAx>
      <c:spPr>
        <a:noFill/>
        <a:ln>
          <a:noFill/>
        </a:ln>
        <a:effectLst/>
      </c:spPr>
    </c:plotArea>
    <c:legend>
      <c:legendPos val="r"/>
      <c:legendEntry>
        <c:idx val="0"/>
        <c:delete val="1"/>
      </c:legendEntry>
      <c:legendEntry>
        <c:idx val="4"/>
        <c:delete val="1"/>
      </c:legendEntry>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3.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g"/><Relationship Id="rId1" Type="http://schemas.openxmlformats.org/officeDocument/2006/relationships/image" Target="../media/image2.png"/><Relationship Id="rId4"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twoCellAnchor editAs="oneCell">
    <xdr:from>
      <xdr:col>9</xdr:col>
      <xdr:colOff>533400</xdr:colOff>
      <xdr:row>0</xdr:row>
      <xdr:rowOff>0</xdr:rowOff>
    </xdr:from>
    <xdr:to>
      <xdr:col>11</xdr:col>
      <xdr:colOff>341256</xdr:colOff>
      <xdr:row>4</xdr:row>
      <xdr:rowOff>183098</xdr:rowOff>
    </xdr:to>
    <xdr:pic>
      <xdr:nvPicPr>
        <xdr:cNvPr id="3" name="Grafi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7096125" y="0"/>
          <a:ext cx="2011680" cy="9450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17</xdr:col>
      <xdr:colOff>784860</xdr:colOff>
      <xdr:row>33</xdr:row>
      <xdr:rowOff>140970</xdr:rowOff>
    </xdr:from>
    <xdr:to>
      <xdr:col>25</xdr:col>
      <xdr:colOff>662940</xdr:colOff>
      <xdr:row>57</xdr:row>
      <xdr:rowOff>53340</xdr:rowOff>
    </xdr:to>
    <xdr:graphicFrame macro="">
      <xdr:nvGraphicFramePr>
        <xdr:cNvPr id="5" name="Diagramm 4">
          <a:extLst>
            <a:ext uri="{FF2B5EF4-FFF2-40B4-BE49-F238E27FC236}">
              <a16:creationId xmlns:a16="http://schemas.microsoft.com/office/drawing/2014/main" id="{00000000-0008-0000-0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22860</xdr:colOff>
      <xdr:row>33</xdr:row>
      <xdr:rowOff>171450</xdr:rowOff>
    </xdr:from>
    <xdr:to>
      <xdr:col>34</xdr:col>
      <xdr:colOff>472440</xdr:colOff>
      <xdr:row>56</xdr:row>
      <xdr:rowOff>121920</xdr:rowOff>
    </xdr:to>
    <xdr:graphicFrame macro="">
      <xdr:nvGraphicFramePr>
        <xdr:cNvPr id="6" name="Diagramm 5">
          <a:extLst>
            <a:ext uri="{FF2B5EF4-FFF2-40B4-BE49-F238E27FC236}">
              <a16:creationId xmlns:a16="http://schemas.microsoft.com/office/drawing/2014/main" id="{00000000-0008-0000-0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167640</xdr:colOff>
      <xdr:row>32</xdr:row>
      <xdr:rowOff>45720</xdr:rowOff>
    </xdr:from>
    <xdr:to>
      <xdr:col>41</xdr:col>
      <xdr:colOff>647700</xdr:colOff>
      <xdr:row>56</xdr:row>
      <xdr:rowOff>114300</xdr:rowOff>
    </xdr:to>
    <xdr:graphicFrame macro="">
      <xdr:nvGraphicFramePr>
        <xdr:cNvPr id="3" name="Diagramm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42</xdr:col>
      <xdr:colOff>114300</xdr:colOff>
      <xdr:row>32</xdr:row>
      <xdr:rowOff>57150</xdr:rowOff>
    </xdr:from>
    <xdr:to>
      <xdr:col>48</xdr:col>
      <xdr:colOff>228600</xdr:colOff>
      <xdr:row>56</xdr:row>
      <xdr:rowOff>76200</xdr:rowOff>
    </xdr:to>
    <xdr:graphicFrame macro="">
      <xdr:nvGraphicFramePr>
        <xdr:cNvPr id="7" name="Diagramm 6">
          <a:extLst>
            <a:ext uri="{FF2B5EF4-FFF2-40B4-BE49-F238E27FC236}">
              <a16:creationId xmlns:a16="http://schemas.microsoft.com/office/drawing/2014/main" id="{00000000-0008-0000-08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769620</xdr:colOff>
      <xdr:row>72</xdr:row>
      <xdr:rowOff>3810</xdr:rowOff>
    </xdr:from>
    <xdr:to>
      <xdr:col>10</xdr:col>
      <xdr:colOff>601980</xdr:colOff>
      <xdr:row>91</xdr:row>
      <xdr:rowOff>83820</xdr:rowOff>
    </xdr:to>
    <xdr:graphicFrame macro="">
      <xdr:nvGraphicFramePr>
        <xdr:cNvPr id="8" name="Diagramm 7">
          <a:extLst>
            <a:ext uri="{FF2B5EF4-FFF2-40B4-BE49-F238E27FC236}">
              <a16:creationId xmlns:a16="http://schemas.microsoft.com/office/drawing/2014/main" id="{00000000-0008-0000-08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518160</xdr:colOff>
      <xdr:row>97</xdr:row>
      <xdr:rowOff>3810</xdr:rowOff>
    </xdr:from>
    <xdr:to>
      <xdr:col>13</xdr:col>
      <xdr:colOff>190500</xdr:colOff>
      <xdr:row>109</xdr:row>
      <xdr:rowOff>3810</xdr:rowOff>
    </xdr:to>
    <xdr:graphicFrame macro="">
      <xdr:nvGraphicFramePr>
        <xdr:cNvPr id="9" name="Diagramm 8">
          <a:extLst>
            <a:ext uri="{FF2B5EF4-FFF2-40B4-BE49-F238E27FC236}">
              <a16:creationId xmlns:a16="http://schemas.microsoft.com/office/drawing/2014/main" id="{00000000-0008-0000-08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251460</xdr:colOff>
      <xdr:row>3</xdr:row>
      <xdr:rowOff>209550</xdr:rowOff>
    </xdr:from>
    <xdr:to>
      <xdr:col>15</xdr:col>
      <xdr:colOff>670560</xdr:colOff>
      <xdr:row>20</xdr:row>
      <xdr:rowOff>163830</xdr:rowOff>
    </xdr:to>
    <xdr:graphicFrame macro="">
      <xdr:nvGraphicFramePr>
        <xdr:cNvPr id="11" name="Diagramm 10">
          <a:extLst>
            <a:ext uri="{FF2B5EF4-FFF2-40B4-BE49-F238E27FC236}">
              <a16:creationId xmlns:a16="http://schemas.microsoft.com/office/drawing/2014/main" id="{00000000-0008-0000-08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243840</xdr:colOff>
      <xdr:row>111</xdr:row>
      <xdr:rowOff>179070</xdr:rowOff>
    </xdr:from>
    <xdr:to>
      <xdr:col>14</xdr:col>
      <xdr:colOff>198120</xdr:colOff>
      <xdr:row>127</xdr:row>
      <xdr:rowOff>91440</xdr:rowOff>
    </xdr:to>
    <xdr:graphicFrame macro="">
      <xdr:nvGraphicFramePr>
        <xdr:cNvPr id="12" name="Diagramm 11">
          <a:extLst>
            <a:ext uri="{FF2B5EF4-FFF2-40B4-BE49-F238E27FC236}">
              <a16:creationId xmlns:a16="http://schemas.microsoft.com/office/drawing/2014/main" id="{00000000-0008-0000-08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136525</xdr:colOff>
      <xdr:row>34</xdr:row>
      <xdr:rowOff>12700</xdr:rowOff>
    </xdr:from>
    <xdr:to>
      <xdr:col>6</xdr:col>
      <xdr:colOff>203201</xdr:colOff>
      <xdr:row>57</xdr:row>
      <xdr:rowOff>19050</xdr:rowOff>
    </xdr:to>
    <xdr:graphicFrame macro="">
      <xdr:nvGraphicFramePr>
        <xdr:cNvPr id="10" name="Diagramm 9">
          <a:extLst>
            <a:ext uri="{FF2B5EF4-FFF2-40B4-BE49-F238E27FC236}">
              <a16:creationId xmlns:a16="http://schemas.microsoft.com/office/drawing/2014/main" id="{FE2AAF15-2D5E-94E8-84CA-D27CFFB418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603250</xdr:colOff>
      <xdr:row>34</xdr:row>
      <xdr:rowOff>88900</xdr:rowOff>
    </xdr:from>
    <xdr:to>
      <xdr:col>17</xdr:col>
      <xdr:colOff>171450</xdr:colOff>
      <xdr:row>57</xdr:row>
      <xdr:rowOff>95250</xdr:rowOff>
    </xdr:to>
    <xdr:graphicFrame macro="">
      <xdr:nvGraphicFramePr>
        <xdr:cNvPr id="13" name="Diagramm 12">
          <a:extLst>
            <a:ext uri="{FF2B5EF4-FFF2-40B4-BE49-F238E27FC236}">
              <a16:creationId xmlns:a16="http://schemas.microsoft.com/office/drawing/2014/main" id="{B6ACA356-EA71-4E9C-A239-05302D170B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441324</xdr:colOff>
      <xdr:row>129</xdr:row>
      <xdr:rowOff>139700</xdr:rowOff>
    </xdr:from>
    <xdr:to>
      <xdr:col>17</xdr:col>
      <xdr:colOff>692149</xdr:colOff>
      <xdr:row>146</xdr:row>
      <xdr:rowOff>158750</xdr:rowOff>
    </xdr:to>
    <xdr:graphicFrame macro="">
      <xdr:nvGraphicFramePr>
        <xdr:cNvPr id="2" name="Diagramm 1">
          <a:extLst>
            <a:ext uri="{FF2B5EF4-FFF2-40B4-BE49-F238E27FC236}">
              <a16:creationId xmlns:a16="http://schemas.microsoft.com/office/drawing/2014/main" id="{12FC6386-10B5-9D87-B28F-60B8467264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60960</xdr:colOff>
      <xdr:row>96</xdr:row>
      <xdr:rowOff>53340</xdr:rowOff>
    </xdr:from>
    <xdr:to>
      <xdr:col>14</xdr:col>
      <xdr:colOff>450443</xdr:colOff>
      <xdr:row>122</xdr:row>
      <xdr:rowOff>53752</xdr:rowOff>
    </xdr:to>
    <xdr:grpSp>
      <xdr:nvGrpSpPr>
        <xdr:cNvPr id="17" name="Gruppieren 16">
          <a:extLst>
            <a:ext uri="{FF2B5EF4-FFF2-40B4-BE49-F238E27FC236}">
              <a16:creationId xmlns:a16="http://schemas.microsoft.com/office/drawing/2014/main" id="{00000000-0008-0000-0B00-000011000000}"/>
            </a:ext>
          </a:extLst>
        </xdr:cNvPr>
        <xdr:cNvGrpSpPr/>
      </xdr:nvGrpSpPr>
      <xdr:grpSpPr>
        <a:xfrm>
          <a:off x="340360" y="18296890"/>
          <a:ext cx="10644733" cy="4788312"/>
          <a:chOff x="335280" y="15986760"/>
          <a:chExt cx="9952583" cy="4755292"/>
        </a:xfrm>
      </xdr:grpSpPr>
      <xdr:pic>
        <xdr:nvPicPr>
          <xdr:cNvPr id="10" name="Grafik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1"/>
          <a:stretch>
            <a:fillRect/>
          </a:stretch>
        </xdr:blipFill>
        <xdr:spPr>
          <a:xfrm>
            <a:off x="335280" y="15986760"/>
            <a:ext cx="9952583" cy="4755292"/>
          </a:xfrm>
          <a:prstGeom prst="rect">
            <a:avLst/>
          </a:prstGeom>
        </xdr:spPr>
      </xdr:pic>
      <xdr:sp macro="" textlink="">
        <xdr:nvSpPr>
          <xdr:cNvPr id="11" name="Rechteck 10">
            <a:extLst>
              <a:ext uri="{FF2B5EF4-FFF2-40B4-BE49-F238E27FC236}">
                <a16:creationId xmlns:a16="http://schemas.microsoft.com/office/drawing/2014/main" id="{00000000-0008-0000-0B00-00000B000000}"/>
              </a:ext>
            </a:extLst>
          </xdr:cNvPr>
          <xdr:cNvSpPr/>
        </xdr:nvSpPr>
        <xdr:spPr>
          <a:xfrm>
            <a:off x="6187440" y="16428720"/>
            <a:ext cx="609600" cy="67818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xnSp macro="">
        <xdr:nvCxnSpPr>
          <xdr:cNvPr id="13" name="Gerade Verbindung mit Pfeil 12">
            <a:extLst>
              <a:ext uri="{FF2B5EF4-FFF2-40B4-BE49-F238E27FC236}">
                <a16:creationId xmlns:a16="http://schemas.microsoft.com/office/drawing/2014/main" id="{00000000-0008-0000-0B00-00000D000000}"/>
              </a:ext>
            </a:extLst>
          </xdr:cNvPr>
          <xdr:cNvCxnSpPr/>
        </xdr:nvCxnSpPr>
        <xdr:spPr>
          <a:xfrm flipH="1">
            <a:off x="6690360" y="16215360"/>
            <a:ext cx="76200" cy="388620"/>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83820</xdr:colOff>
      <xdr:row>97</xdr:row>
      <xdr:rowOff>68580</xdr:rowOff>
    </xdr:from>
    <xdr:to>
      <xdr:col>7</xdr:col>
      <xdr:colOff>472440</xdr:colOff>
      <xdr:row>98</xdr:row>
      <xdr:rowOff>144780</xdr:rowOff>
    </xdr:to>
    <xdr:sp macro="" textlink="">
      <xdr:nvSpPr>
        <xdr:cNvPr id="14" name="Rechteck 13">
          <a:extLst>
            <a:ext uri="{FF2B5EF4-FFF2-40B4-BE49-F238E27FC236}">
              <a16:creationId xmlns:a16="http://schemas.microsoft.com/office/drawing/2014/main" id="{00000000-0008-0000-0B00-00000E000000}"/>
            </a:ext>
          </a:extLst>
        </xdr:cNvPr>
        <xdr:cNvSpPr/>
      </xdr:nvSpPr>
      <xdr:spPr>
        <a:xfrm>
          <a:off x="3657600" y="16329660"/>
          <a:ext cx="792480" cy="25908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xdr:col>
      <xdr:colOff>0</xdr:colOff>
      <xdr:row>30</xdr:row>
      <xdr:rowOff>0</xdr:rowOff>
    </xdr:from>
    <xdr:to>
      <xdr:col>10</xdr:col>
      <xdr:colOff>510540</xdr:colOff>
      <xdr:row>72</xdr:row>
      <xdr:rowOff>121920</xdr:rowOff>
    </xdr:to>
    <xdr:grpSp>
      <xdr:nvGrpSpPr>
        <xdr:cNvPr id="15" name="Gruppieren 14">
          <a:extLst>
            <a:ext uri="{FF2B5EF4-FFF2-40B4-BE49-F238E27FC236}">
              <a16:creationId xmlns:a16="http://schemas.microsoft.com/office/drawing/2014/main" id="{00000000-0008-0000-0B00-00000F000000}"/>
            </a:ext>
          </a:extLst>
        </xdr:cNvPr>
        <xdr:cNvGrpSpPr/>
      </xdr:nvGrpSpPr>
      <xdr:grpSpPr>
        <a:xfrm>
          <a:off x="279400" y="6318250"/>
          <a:ext cx="7247890" cy="7856220"/>
          <a:chOff x="274320" y="5364480"/>
          <a:chExt cx="6591300" cy="7802880"/>
        </a:xfrm>
      </xdr:grpSpPr>
      <xdr:pic>
        <xdr:nvPicPr>
          <xdr:cNvPr id="2" name="Grafik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4320" y="5364480"/>
            <a:ext cx="6591300" cy="7787640"/>
          </a:xfrm>
          <a:prstGeom prst="rect">
            <a:avLst/>
          </a:prstGeom>
        </xdr:spPr>
      </xdr:pic>
      <xdr:sp macro="" textlink="">
        <xdr:nvSpPr>
          <xdr:cNvPr id="3" name="Rechteck 2">
            <a:extLst>
              <a:ext uri="{FF2B5EF4-FFF2-40B4-BE49-F238E27FC236}">
                <a16:creationId xmlns:a16="http://schemas.microsoft.com/office/drawing/2014/main" id="{00000000-0008-0000-0B00-000003000000}"/>
              </a:ext>
            </a:extLst>
          </xdr:cNvPr>
          <xdr:cNvSpPr/>
        </xdr:nvSpPr>
        <xdr:spPr>
          <a:xfrm>
            <a:off x="4191000" y="6819900"/>
            <a:ext cx="441960" cy="634746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xnSp macro="">
        <xdr:nvCxnSpPr>
          <xdr:cNvPr id="5" name="Gerade Verbindung mit Pfeil 4">
            <a:extLst>
              <a:ext uri="{FF2B5EF4-FFF2-40B4-BE49-F238E27FC236}">
                <a16:creationId xmlns:a16="http://schemas.microsoft.com/office/drawing/2014/main" id="{00000000-0008-0000-0B00-000005000000}"/>
              </a:ext>
            </a:extLst>
          </xdr:cNvPr>
          <xdr:cNvCxnSpPr/>
        </xdr:nvCxnSpPr>
        <xdr:spPr>
          <a:xfrm flipH="1">
            <a:off x="4511040" y="6644640"/>
            <a:ext cx="15240" cy="304800"/>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0</xdr:colOff>
      <xdr:row>74</xdr:row>
      <xdr:rowOff>68580</xdr:rowOff>
    </xdr:from>
    <xdr:to>
      <xdr:col>14</xdr:col>
      <xdr:colOff>495300</xdr:colOff>
      <xdr:row>80</xdr:row>
      <xdr:rowOff>167673</xdr:rowOff>
    </xdr:to>
    <xdr:grpSp>
      <xdr:nvGrpSpPr>
        <xdr:cNvPr id="21" name="Gruppieren 20">
          <a:extLst>
            <a:ext uri="{FF2B5EF4-FFF2-40B4-BE49-F238E27FC236}">
              <a16:creationId xmlns:a16="http://schemas.microsoft.com/office/drawing/2014/main" id="{00000000-0008-0000-0B00-000015000000}"/>
            </a:ext>
          </a:extLst>
        </xdr:cNvPr>
        <xdr:cNvGrpSpPr/>
      </xdr:nvGrpSpPr>
      <xdr:grpSpPr>
        <a:xfrm>
          <a:off x="279400" y="14527530"/>
          <a:ext cx="10750550" cy="1203993"/>
          <a:chOff x="335280" y="13434060"/>
          <a:chExt cx="10058400" cy="1196373"/>
        </a:xfrm>
      </xdr:grpSpPr>
      <xdr:grpSp>
        <xdr:nvGrpSpPr>
          <xdr:cNvPr id="16" name="Gruppieren 15">
            <a:extLst>
              <a:ext uri="{FF2B5EF4-FFF2-40B4-BE49-F238E27FC236}">
                <a16:creationId xmlns:a16="http://schemas.microsoft.com/office/drawing/2014/main" id="{00000000-0008-0000-0B00-000010000000}"/>
              </a:ext>
            </a:extLst>
          </xdr:cNvPr>
          <xdr:cNvGrpSpPr/>
        </xdr:nvGrpSpPr>
        <xdr:grpSpPr>
          <a:xfrm>
            <a:off x="335280" y="13434060"/>
            <a:ext cx="10058400" cy="1196373"/>
            <a:chOff x="335280" y="13434060"/>
            <a:chExt cx="10058400" cy="1196373"/>
          </a:xfrm>
        </xdr:grpSpPr>
        <xdr:pic>
          <xdr:nvPicPr>
            <xdr:cNvPr id="6" name="Grafik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35280" y="13434060"/>
              <a:ext cx="10058400" cy="1196373"/>
            </a:xfrm>
            <a:prstGeom prst="rect">
              <a:avLst/>
            </a:prstGeom>
          </xdr:spPr>
        </xdr:pic>
        <xdr:sp macro="" textlink="">
          <xdr:nvSpPr>
            <xdr:cNvPr id="7" name="Rechteck 6">
              <a:extLst>
                <a:ext uri="{FF2B5EF4-FFF2-40B4-BE49-F238E27FC236}">
                  <a16:creationId xmlns:a16="http://schemas.microsoft.com/office/drawing/2014/main" id="{00000000-0008-0000-0B00-000007000000}"/>
                </a:ext>
              </a:extLst>
            </xdr:cNvPr>
            <xdr:cNvSpPr/>
          </xdr:nvSpPr>
          <xdr:spPr>
            <a:xfrm>
              <a:off x="9555480" y="13822680"/>
              <a:ext cx="685800" cy="70866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xnSp macro="">
          <xdr:nvCxnSpPr>
            <xdr:cNvPr id="9" name="Gerade Verbindung mit Pfeil 8">
              <a:extLst>
                <a:ext uri="{FF2B5EF4-FFF2-40B4-BE49-F238E27FC236}">
                  <a16:creationId xmlns:a16="http://schemas.microsoft.com/office/drawing/2014/main" id="{00000000-0008-0000-0B00-000009000000}"/>
                </a:ext>
              </a:extLst>
            </xdr:cNvPr>
            <xdr:cNvCxnSpPr/>
          </xdr:nvCxnSpPr>
          <xdr:spPr>
            <a:xfrm flipH="1">
              <a:off x="9936480" y="13517880"/>
              <a:ext cx="68580" cy="480060"/>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grpSp>
      <xdr:sp macro="" textlink="">
        <xdr:nvSpPr>
          <xdr:cNvPr id="20" name="Rechteck 19">
            <a:extLst>
              <a:ext uri="{FF2B5EF4-FFF2-40B4-BE49-F238E27FC236}">
                <a16:creationId xmlns:a16="http://schemas.microsoft.com/office/drawing/2014/main" id="{00000000-0008-0000-0B00-000014000000}"/>
              </a:ext>
            </a:extLst>
          </xdr:cNvPr>
          <xdr:cNvSpPr/>
        </xdr:nvSpPr>
        <xdr:spPr>
          <a:xfrm>
            <a:off x="754380" y="13594080"/>
            <a:ext cx="464820" cy="31242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editAs="oneCell">
    <xdr:from>
      <xdr:col>2</xdr:col>
      <xdr:colOff>0</xdr:colOff>
      <xdr:row>132</xdr:row>
      <xdr:rowOff>0</xdr:rowOff>
    </xdr:from>
    <xdr:to>
      <xdr:col>10</xdr:col>
      <xdr:colOff>662940</xdr:colOff>
      <xdr:row>161</xdr:row>
      <xdr:rowOff>68580</xdr:rowOff>
    </xdr:to>
    <xdr:pic>
      <xdr:nvPicPr>
        <xdr:cNvPr id="8" name="Grafik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74320" y="24536400"/>
          <a:ext cx="7421880" cy="5372100"/>
        </a:xfrm>
        <a:prstGeom prst="rect">
          <a:avLst/>
        </a:prstGeom>
      </xdr:spPr>
    </xdr:pic>
    <xdr:clientData/>
  </xdr:twoCellAnchor>
  <xdr:twoCellAnchor>
    <xdr:from>
      <xdr:col>3</xdr:col>
      <xdr:colOff>1150620</xdr:colOff>
      <xdr:row>146</xdr:row>
      <xdr:rowOff>99060</xdr:rowOff>
    </xdr:from>
    <xdr:to>
      <xdr:col>8</xdr:col>
      <xdr:colOff>38100</xdr:colOff>
      <xdr:row>149</xdr:row>
      <xdr:rowOff>91440</xdr:rowOff>
    </xdr:to>
    <xdr:sp macro="" textlink="">
      <xdr:nvSpPr>
        <xdr:cNvPr id="12" name="Rechteck 11">
          <a:extLst>
            <a:ext uri="{FF2B5EF4-FFF2-40B4-BE49-F238E27FC236}">
              <a16:creationId xmlns:a16="http://schemas.microsoft.com/office/drawing/2014/main" id="{00000000-0008-0000-0B00-00000C000000}"/>
            </a:ext>
          </a:extLst>
        </xdr:cNvPr>
        <xdr:cNvSpPr/>
      </xdr:nvSpPr>
      <xdr:spPr>
        <a:xfrm>
          <a:off x="2164080" y="27195780"/>
          <a:ext cx="3337560" cy="54102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volker.reif@kvjs.d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D67"/>
  <sheetViews>
    <sheetView tabSelected="1" zoomScale="85" zoomScaleNormal="85" workbookViewId="0">
      <selection activeCell="C21" sqref="C21:L21"/>
    </sheetView>
  </sheetViews>
  <sheetFormatPr baseColWidth="10" defaultRowHeight="14.5" x14ac:dyDescent="0.35"/>
  <cols>
    <col min="2" max="2" width="1.26953125" customWidth="1"/>
    <col min="6" max="6" width="15" customWidth="1"/>
    <col min="7" max="7" width="11.54296875" customWidth="1"/>
    <col min="8" max="8" width="13.453125" customWidth="1"/>
    <col min="10" max="10" width="20.54296875" customWidth="1"/>
    <col min="12" max="12" width="25.7265625" customWidth="1"/>
    <col min="13" max="13" width="1.1796875" customWidth="1"/>
  </cols>
  <sheetData>
    <row r="1" spans="1:30" x14ac:dyDescent="0.35">
      <c r="A1" s="114"/>
      <c r="B1" s="172"/>
      <c r="C1" s="173"/>
      <c r="D1" s="173"/>
      <c r="E1" s="173"/>
      <c r="F1" s="173"/>
      <c r="G1" s="173"/>
      <c r="H1" s="173"/>
      <c r="I1" s="173"/>
      <c r="J1" s="173"/>
      <c r="K1" s="173"/>
      <c r="L1" s="173"/>
      <c r="M1" s="174"/>
      <c r="N1" s="114"/>
      <c r="O1" s="114"/>
      <c r="P1" s="114"/>
      <c r="Q1" s="114"/>
      <c r="R1" s="114"/>
      <c r="S1" s="114"/>
      <c r="T1" s="114"/>
      <c r="U1" s="114"/>
      <c r="V1" s="114"/>
      <c r="W1" s="114"/>
      <c r="X1" s="114"/>
      <c r="Y1" s="114"/>
      <c r="Z1" s="114"/>
      <c r="AA1" s="114"/>
      <c r="AB1" s="114"/>
      <c r="AC1" s="114"/>
      <c r="AD1" s="114"/>
    </row>
    <row r="2" spans="1:30" x14ac:dyDescent="0.35">
      <c r="A2" s="114"/>
      <c r="B2" s="175"/>
      <c r="C2" s="38"/>
      <c r="D2" s="38"/>
      <c r="E2" s="38"/>
      <c r="F2" s="38"/>
      <c r="G2" s="38"/>
      <c r="H2" s="38"/>
      <c r="I2" s="38"/>
      <c r="J2" s="38"/>
      <c r="K2" s="38"/>
      <c r="L2" s="38"/>
      <c r="M2" s="176"/>
      <c r="N2" s="114"/>
      <c r="O2" s="114"/>
      <c r="P2" s="114"/>
      <c r="Q2" s="114"/>
      <c r="R2" s="114"/>
      <c r="S2" s="114"/>
      <c r="T2" s="114"/>
      <c r="U2" s="114"/>
      <c r="V2" s="114"/>
      <c r="W2" s="114"/>
      <c r="X2" s="114"/>
      <c r="Y2" s="114"/>
      <c r="Z2" s="114"/>
      <c r="AA2" s="114"/>
      <c r="AB2" s="114"/>
      <c r="AC2" s="114"/>
      <c r="AD2" s="114"/>
    </row>
    <row r="3" spans="1:30" x14ac:dyDescent="0.35">
      <c r="A3" s="114"/>
      <c r="B3" s="175"/>
      <c r="C3" s="38"/>
      <c r="D3" s="38"/>
      <c r="E3" s="38"/>
      <c r="F3" s="38"/>
      <c r="G3" s="38"/>
      <c r="H3" s="38"/>
      <c r="I3" s="38"/>
      <c r="J3" s="38"/>
      <c r="K3" s="38"/>
      <c r="L3" s="38"/>
      <c r="M3" s="176"/>
      <c r="N3" s="114"/>
      <c r="O3" s="114"/>
      <c r="P3" s="114"/>
      <c r="Q3" s="114"/>
      <c r="R3" s="114"/>
      <c r="S3" s="114"/>
      <c r="T3" s="114"/>
      <c r="U3" s="114"/>
      <c r="V3" s="114"/>
      <c r="W3" s="114"/>
      <c r="X3" s="114"/>
      <c r="Y3" s="114"/>
      <c r="Z3" s="114"/>
      <c r="AA3" s="114"/>
      <c r="AB3" s="114"/>
      <c r="AC3" s="114"/>
      <c r="AD3" s="114"/>
    </row>
    <row r="4" spans="1:30" x14ac:dyDescent="0.35">
      <c r="A4" s="114"/>
      <c r="B4" s="175"/>
      <c r="C4" s="38"/>
      <c r="D4" s="38"/>
      <c r="E4" s="38"/>
      <c r="F4" s="38"/>
      <c r="G4" s="38"/>
      <c r="H4" s="38"/>
      <c r="I4" s="38"/>
      <c r="J4" s="38"/>
      <c r="K4" s="38"/>
      <c r="L4" s="38"/>
      <c r="M4" s="176"/>
      <c r="N4" s="114"/>
      <c r="O4" s="114"/>
      <c r="P4" s="114"/>
      <c r="Q4" s="114"/>
      <c r="R4" s="114"/>
      <c r="S4" s="114"/>
      <c r="T4" s="114"/>
      <c r="U4" s="114"/>
      <c r="V4" s="114"/>
      <c r="W4" s="114"/>
      <c r="X4" s="114"/>
      <c r="Y4" s="114"/>
      <c r="Z4" s="114"/>
      <c r="AA4" s="114"/>
      <c r="AB4" s="114"/>
      <c r="AC4" s="114"/>
      <c r="AD4" s="114"/>
    </row>
    <row r="5" spans="1:30" x14ac:dyDescent="0.35">
      <c r="A5" s="114"/>
      <c r="B5" s="175"/>
      <c r="C5" s="38"/>
      <c r="D5" s="38"/>
      <c r="E5" s="38"/>
      <c r="F5" s="38"/>
      <c r="G5" s="38"/>
      <c r="H5" s="38"/>
      <c r="I5" s="38"/>
      <c r="J5" s="38"/>
      <c r="K5" s="38"/>
      <c r="L5" s="38"/>
      <c r="M5" s="176"/>
      <c r="N5" s="114"/>
      <c r="O5" s="114"/>
      <c r="P5" s="114"/>
      <c r="Q5" s="114"/>
      <c r="R5" s="114"/>
      <c r="S5" s="114"/>
      <c r="T5" s="114"/>
      <c r="U5" s="114"/>
      <c r="V5" s="114"/>
      <c r="W5" s="114"/>
      <c r="X5" s="114"/>
      <c r="Y5" s="114"/>
      <c r="Z5" s="114"/>
      <c r="AA5" s="114"/>
      <c r="AB5" s="114"/>
      <c r="AC5" s="114"/>
      <c r="AD5" s="114"/>
    </row>
    <row r="6" spans="1:30" ht="9.75" customHeight="1" x14ac:dyDescent="0.35">
      <c r="A6" s="114"/>
      <c r="B6" s="175"/>
      <c r="C6" s="38"/>
      <c r="D6" s="38"/>
      <c r="E6" s="38"/>
      <c r="F6" s="38"/>
      <c r="G6" s="38"/>
      <c r="H6" s="38"/>
      <c r="I6" s="38"/>
      <c r="J6" s="38"/>
      <c r="K6" s="38"/>
      <c r="L6" s="38"/>
      <c r="M6" s="176"/>
      <c r="N6" s="114"/>
      <c r="O6" s="114"/>
      <c r="P6" s="114"/>
      <c r="Q6" s="114"/>
      <c r="R6" s="114"/>
      <c r="S6" s="114"/>
      <c r="T6" s="114"/>
      <c r="U6" s="114"/>
      <c r="V6" s="114"/>
      <c r="W6" s="114"/>
      <c r="X6" s="114"/>
      <c r="Y6" s="114"/>
      <c r="Z6" s="114"/>
      <c r="AA6" s="114"/>
      <c r="AB6" s="114"/>
      <c r="AC6" s="114"/>
      <c r="AD6" s="114"/>
    </row>
    <row r="7" spans="1:30" ht="11.25" customHeight="1" x14ac:dyDescent="0.35">
      <c r="A7" s="114"/>
      <c r="B7" s="175"/>
      <c r="C7" s="38"/>
      <c r="D7" s="38"/>
      <c r="E7" s="38"/>
      <c r="F7" s="38"/>
      <c r="G7" s="38"/>
      <c r="H7" s="38"/>
      <c r="I7" s="38"/>
      <c r="J7" s="38"/>
      <c r="K7" s="38"/>
      <c r="L7" s="38"/>
      <c r="M7" s="176"/>
      <c r="N7" s="114"/>
      <c r="O7" s="114"/>
      <c r="P7" s="114"/>
      <c r="Q7" s="114"/>
      <c r="R7" s="114"/>
      <c r="S7" s="114"/>
      <c r="T7" s="114"/>
      <c r="U7" s="114"/>
      <c r="V7" s="114"/>
      <c r="W7" s="114"/>
      <c r="X7" s="114"/>
      <c r="Y7" s="114"/>
      <c r="Z7" s="114"/>
      <c r="AA7" s="114"/>
      <c r="AB7" s="114"/>
      <c r="AC7" s="114"/>
      <c r="AD7" s="114"/>
    </row>
    <row r="8" spans="1:30" ht="21" customHeight="1" x14ac:dyDescent="0.35">
      <c r="A8" s="114"/>
      <c r="B8" s="175"/>
      <c r="C8" s="38"/>
      <c r="D8" s="38"/>
      <c r="E8" s="38"/>
      <c r="F8" s="38"/>
      <c r="G8" s="38"/>
      <c r="H8" s="38"/>
      <c r="I8" s="38"/>
      <c r="J8" s="38"/>
      <c r="K8" s="38"/>
      <c r="L8" s="38"/>
      <c r="M8" s="176"/>
      <c r="N8" s="114"/>
      <c r="O8" s="114"/>
      <c r="P8" s="114"/>
      <c r="Q8" s="114"/>
      <c r="R8" s="114"/>
      <c r="S8" s="114"/>
      <c r="T8" s="114"/>
      <c r="U8" s="114"/>
      <c r="V8" s="114"/>
      <c r="W8" s="114"/>
      <c r="X8" s="114"/>
      <c r="Y8" s="114"/>
      <c r="Z8" s="114"/>
      <c r="AA8" s="114"/>
      <c r="AB8" s="114"/>
      <c r="AC8" s="114"/>
      <c r="AD8" s="114"/>
    </row>
    <row r="9" spans="1:30" ht="21" x14ac:dyDescent="0.5">
      <c r="A9" s="114"/>
      <c r="B9" s="324"/>
      <c r="C9" s="325" t="s">
        <v>213</v>
      </c>
      <c r="D9" s="325"/>
      <c r="E9" s="325"/>
      <c r="F9" s="325"/>
      <c r="G9" s="325"/>
      <c r="H9" s="326"/>
      <c r="I9" s="327" t="s">
        <v>866</v>
      </c>
      <c r="J9" s="326"/>
      <c r="K9" s="326"/>
      <c r="L9" s="326"/>
      <c r="M9" s="328"/>
      <c r="N9" s="114"/>
      <c r="O9" s="114"/>
      <c r="P9" s="114"/>
      <c r="Q9" s="114"/>
      <c r="R9" s="114"/>
      <c r="S9" s="114"/>
      <c r="T9" s="114"/>
      <c r="U9" s="114"/>
      <c r="V9" s="114"/>
      <c r="W9" s="114"/>
      <c r="X9" s="114"/>
      <c r="Y9" s="114"/>
      <c r="Z9" s="114"/>
      <c r="AA9" s="114"/>
      <c r="AB9" s="114"/>
      <c r="AC9" s="114"/>
      <c r="AD9" s="114"/>
    </row>
    <row r="10" spans="1:30" x14ac:dyDescent="0.35">
      <c r="A10" s="114"/>
      <c r="B10" s="175"/>
      <c r="C10" s="38"/>
      <c r="D10" s="38"/>
      <c r="E10" s="38"/>
      <c r="F10" s="38"/>
      <c r="G10" s="38"/>
      <c r="H10" s="38"/>
      <c r="I10" s="38"/>
      <c r="J10" s="38"/>
      <c r="K10" s="38"/>
      <c r="L10" s="38"/>
      <c r="M10" s="176"/>
      <c r="N10" s="114"/>
      <c r="O10" s="114"/>
      <c r="P10" s="114"/>
      <c r="Q10" s="114"/>
      <c r="R10" s="114"/>
      <c r="S10" s="114"/>
      <c r="T10" s="114"/>
      <c r="U10" s="114"/>
      <c r="V10" s="114"/>
      <c r="W10" s="114"/>
      <c r="X10" s="114"/>
      <c r="Y10" s="114"/>
      <c r="Z10" s="114"/>
      <c r="AA10" s="114"/>
      <c r="AB10" s="114"/>
      <c r="AC10" s="114"/>
      <c r="AD10" s="114"/>
    </row>
    <row r="11" spans="1:30" ht="124.5" customHeight="1" x14ac:dyDescent="0.35">
      <c r="A11" s="114"/>
      <c r="B11" s="175"/>
      <c r="C11" s="403" t="s">
        <v>249</v>
      </c>
      <c r="D11" s="403"/>
      <c r="E11" s="403"/>
      <c r="F11" s="403"/>
      <c r="G11" s="403"/>
      <c r="H11" s="403"/>
      <c r="I11" s="403"/>
      <c r="J11" s="403"/>
      <c r="K11" s="403"/>
      <c r="L11" s="403"/>
      <c r="M11" s="404"/>
      <c r="N11" s="114"/>
      <c r="O11" s="114"/>
      <c r="P11" s="114"/>
      <c r="Q11" s="114"/>
      <c r="R11" s="114"/>
      <c r="S11" s="114"/>
      <c r="T11" s="114"/>
      <c r="U11" s="114"/>
      <c r="V11" s="114"/>
      <c r="W11" s="114"/>
      <c r="X11" s="114"/>
      <c r="Y11" s="114"/>
      <c r="Z11" s="114"/>
      <c r="AA11" s="114"/>
      <c r="AB11" s="114"/>
      <c r="AC11" s="114"/>
      <c r="AD11" s="114"/>
    </row>
    <row r="12" spans="1:30" ht="15.5" x14ac:dyDescent="0.35">
      <c r="A12" s="114"/>
      <c r="B12" s="175"/>
      <c r="C12" s="391" t="s">
        <v>63</v>
      </c>
      <c r="D12" s="391"/>
      <c r="E12" s="391"/>
      <c r="F12" s="391"/>
      <c r="G12" s="391"/>
      <c r="H12" s="391"/>
      <c r="I12" s="391"/>
      <c r="J12" s="391"/>
      <c r="K12" s="391"/>
      <c r="L12" s="391"/>
      <c r="M12" s="392"/>
      <c r="N12" s="114"/>
      <c r="O12" s="114"/>
      <c r="P12" s="114"/>
      <c r="Q12" s="114"/>
      <c r="R12" s="114"/>
      <c r="S12" s="114"/>
      <c r="T12" s="114"/>
      <c r="U12" s="114"/>
      <c r="V12" s="114"/>
      <c r="W12" s="114"/>
      <c r="X12" s="114"/>
      <c r="Y12" s="114"/>
      <c r="Z12" s="114"/>
      <c r="AA12" s="114"/>
      <c r="AB12" s="114"/>
      <c r="AC12" s="114"/>
      <c r="AD12" s="114"/>
    </row>
    <row r="13" spans="1:30" ht="15.5" x14ac:dyDescent="0.35">
      <c r="A13" s="170"/>
      <c r="B13" s="177"/>
      <c r="C13" s="393" t="s">
        <v>1464</v>
      </c>
      <c r="D13" s="393"/>
      <c r="E13" s="393"/>
      <c r="F13" s="393"/>
      <c r="G13" s="393"/>
      <c r="H13" s="393"/>
      <c r="I13" s="393"/>
      <c r="J13" s="393"/>
      <c r="K13" s="38"/>
      <c r="L13" s="38"/>
      <c r="M13" s="176"/>
      <c r="N13" s="114"/>
      <c r="O13" s="114"/>
      <c r="P13" s="114"/>
      <c r="Q13" s="114"/>
      <c r="R13" s="114"/>
      <c r="S13" s="114"/>
      <c r="T13" s="114"/>
      <c r="U13" s="114"/>
      <c r="V13" s="114"/>
      <c r="W13" s="114"/>
      <c r="X13" s="114"/>
      <c r="Y13" s="114"/>
      <c r="Z13" s="114"/>
      <c r="AA13" s="114"/>
      <c r="AB13" s="114"/>
      <c r="AC13" s="114"/>
      <c r="AD13" s="114"/>
    </row>
    <row r="14" spans="1:30" ht="15.5" x14ac:dyDescent="0.35">
      <c r="A14" s="170"/>
      <c r="B14" s="177"/>
      <c r="C14" s="393" t="s">
        <v>1463</v>
      </c>
      <c r="D14" s="393"/>
      <c r="E14" s="393"/>
      <c r="F14" s="393"/>
      <c r="G14" s="393"/>
      <c r="H14" s="393"/>
      <c r="I14" s="393"/>
      <c r="J14" s="393"/>
      <c r="K14" s="38"/>
      <c r="L14" s="38"/>
      <c r="M14" s="176"/>
      <c r="N14" s="114"/>
      <c r="O14" s="114"/>
      <c r="P14" s="114"/>
      <c r="Q14" s="114"/>
      <c r="R14" s="114"/>
      <c r="S14" s="114"/>
      <c r="T14" s="114"/>
      <c r="U14" s="114"/>
      <c r="V14" s="114"/>
      <c r="W14" s="114"/>
      <c r="X14" s="114"/>
      <c r="Y14" s="114"/>
      <c r="Z14" s="114"/>
      <c r="AA14" s="114"/>
      <c r="AB14" s="114"/>
      <c r="AC14" s="114"/>
      <c r="AD14" s="114"/>
    </row>
    <row r="15" spans="1:30" ht="15.5" x14ac:dyDescent="0.35">
      <c r="A15" s="170"/>
      <c r="B15" s="177"/>
      <c r="C15" s="393" t="s">
        <v>1462</v>
      </c>
      <c r="D15" s="393"/>
      <c r="E15" s="393"/>
      <c r="F15" s="393"/>
      <c r="G15" s="393"/>
      <c r="H15" s="393"/>
      <c r="I15" s="393"/>
      <c r="J15" s="393"/>
      <c r="K15" s="388"/>
      <c r="L15" s="38"/>
      <c r="M15" s="176"/>
      <c r="N15" s="114"/>
      <c r="O15" s="114"/>
      <c r="P15" s="114"/>
      <c r="Q15" s="114"/>
      <c r="R15" s="114"/>
      <c r="S15" s="114"/>
      <c r="T15" s="114"/>
      <c r="U15" s="114"/>
      <c r="V15" s="114"/>
      <c r="W15" s="114"/>
      <c r="X15" s="114"/>
      <c r="Y15" s="114"/>
      <c r="Z15" s="114"/>
      <c r="AA15" s="114"/>
      <c r="AB15" s="114"/>
      <c r="AC15" s="114"/>
      <c r="AD15" s="114"/>
    </row>
    <row r="16" spans="1:30" ht="15.5" x14ac:dyDescent="0.35">
      <c r="A16" s="170"/>
      <c r="B16" s="177"/>
      <c r="C16" s="393" t="s">
        <v>1465</v>
      </c>
      <c r="D16" s="393"/>
      <c r="E16" s="393"/>
      <c r="F16" s="393"/>
      <c r="G16" s="393"/>
      <c r="H16" s="393"/>
      <c r="I16" s="393"/>
      <c r="J16" s="393"/>
      <c r="K16" s="38"/>
      <c r="L16" s="38"/>
      <c r="M16" s="176"/>
      <c r="N16" s="114"/>
      <c r="O16" s="114"/>
      <c r="P16" s="114"/>
      <c r="Q16" s="114"/>
      <c r="R16" s="114"/>
      <c r="S16" s="114"/>
      <c r="T16" s="114"/>
      <c r="U16" s="114"/>
      <c r="V16" s="114"/>
      <c r="W16" s="114"/>
      <c r="X16" s="114"/>
      <c r="Y16" s="114"/>
      <c r="Z16" s="114"/>
      <c r="AA16" s="114"/>
      <c r="AB16" s="114"/>
      <c r="AC16" s="114"/>
      <c r="AD16" s="114"/>
    </row>
    <row r="17" spans="1:30" ht="15.5" x14ac:dyDescent="0.35">
      <c r="A17" s="170"/>
      <c r="B17" s="177"/>
      <c r="C17" s="393" t="s">
        <v>246</v>
      </c>
      <c r="D17" s="393"/>
      <c r="E17" s="393"/>
      <c r="F17" s="393"/>
      <c r="G17" s="393"/>
      <c r="H17" s="393"/>
      <c r="I17" s="393"/>
      <c r="J17" s="393"/>
      <c r="K17" s="38"/>
      <c r="L17" s="38"/>
      <c r="M17" s="176"/>
      <c r="N17" s="114"/>
      <c r="O17" s="114"/>
      <c r="P17" s="114"/>
      <c r="Q17" s="114"/>
      <c r="R17" s="114"/>
      <c r="S17" s="114"/>
      <c r="T17" s="114"/>
      <c r="U17" s="114"/>
      <c r="V17" s="114"/>
      <c r="W17" s="114"/>
      <c r="X17" s="114"/>
      <c r="Y17" s="114"/>
      <c r="Z17" s="114"/>
      <c r="AA17" s="114"/>
      <c r="AB17" s="114"/>
      <c r="AC17" s="114"/>
      <c r="AD17" s="114"/>
    </row>
    <row r="18" spans="1:30" ht="15.5" x14ac:dyDescent="0.35">
      <c r="A18" s="170"/>
      <c r="B18" s="177"/>
      <c r="C18" s="393" t="s">
        <v>247</v>
      </c>
      <c r="D18" s="393"/>
      <c r="E18" s="393"/>
      <c r="F18" s="393"/>
      <c r="G18" s="393"/>
      <c r="H18" s="393"/>
      <c r="I18" s="393"/>
      <c r="J18" s="393"/>
      <c r="K18" s="38"/>
      <c r="L18" s="38"/>
      <c r="M18" s="176"/>
      <c r="N18" s="114"/>
      <c r="O18" s="114"/>
      <c r="P18" s="114"/>
      <c r="Q18" s="114"/>
      <c r="R18" s="114"/>
      <c r="S18" s="114"/>
      <c r="T18" s="114"/>
      <c r="U18" s="114"/>
      <c r="V18" s="114"/>
      <c r="W18" s="114"/>
      <c r="X18" s="114"/>
      <c r="Y18" s="114"/>
      <c r="Z18" s="114"/>
      <c r="AA18" s="114"/>
      <c r="AB18" s="114"/>
      <c r="AC18" s="114"/>
      <c r="AD18" s="114"/>
    </row>
    <row r="19" spans="1:30" ht="15.5" x14ac:dyDescent="0.35">
      <c r="A19" s="170"/>
      <c r="B19" s="177"/>
      <c r="C19" s="393" t="s">
        <v>248</v>
      </c>
      <c r="D19" s="393"/>
      <c r="E19" s="393"/>
      <c r="F19" s="393"/>
      <c r="G19" s="393"/>
      <c r="H19" s="393"/>
      <c r="I19" s="393"/>
      <c r="J19" s="393"/>
      <c r="K19" s="393"/>
      <c r="L19" s="393"/>
      <c r="M19" s="395"/>
      <c r="N19" s="114"/>
      <c r="O19" s="114"/>
      <c r="P19" s="114"/>
      <c r="Q19" s="114"/>
      <c r="R19" s="114"/>
      <c r="S19" s="114"/>
      <c r="T19" s="114"/>
      <c r="U19" s="114"/>
      <c r="V19" s="114"/>
      <c r="W19" s="114"/>
      <c r="X19" s="114"/>
      <c r="Y19" s="114"/>
      <c r="Z19" s="114"/>
      <c r="AA19" s="114"/>
      <c r="AB19" s="114"/>
      <c r="AC19" s="114"/>
      <c r="AD19" s="114"/>
    </row>
    <row r="20" spans="1:30" ht="15.5" x14ac:dyDescent="0.35">
      <c r="A20" s="170"/>
      <c r="B20" s="177"/>
      <c r="C20" s="382"/>
      <c r="D20" s="382"/>
      <c r="E20" s="382"/>
      <c r="F20" s="382"/>
      <c r="G20" s="382"/>
      <c r="H20" s="382"/>
      <c r="I20" s="382"/>
      <c r="J20" s="382"/>
      <c r="K20" s="382"/>
      <c r="L20" s="382"/>
      <c r="M20" s="383"/>
      <c r="N20" s="114"/>
      <c r="O20" s="114"/>
      <c r="P20" s="114"/>
      <c r="Q20" s="114"/>
      <c r="R20" s="114"/>
      <c r="S20" s="114"/>
      <c r="T20" s="114"/>
      <c r="U20" s="114"/>
      <c r="V20" s="114"/>
      <c r="W20" s="114"/>
      <c r="X20" s="114"/>
      <c r="Y20" s="114"/>
      <c r="Z20" s="114"/>
      <c r="AA20" s="114"/>
      <c r="AB20" s="114"/>
      <c r="AC20" s="114"/>
      <c r="AD20" s="114"/>
    </row>
    <row r="21" spans="1:30" ht="34" customHeight="1" x14ac:dyDescent="0.35">
      <c r="A21" s="170"/>
      <c r="B21" s="177"/>
      <c r="C21" s="398" t="s">
        <v>1467</v>
      </c>
      <c r="D21" s="398"/>
      <c r="E21" s="398"/>
      <c r="F21" s="398"/>
      <c r="G21" s="398"/>
      <c r="H21" s="398"/>
      <c r="I21" s="398"/>
      <c r="J21" s="398"/>
      <c r="K21" s="398"/>
      <c r="L21" s="398"/>
      <c r="M21" s="176"/>
      <c r="N21" s="114"/>
      <c r="O21" s="114"/>
      <c r="P21" s="114"/>
      <c r="Q21" s="114"/>
      <c r="R21" s="114"/>
      <c r="S21" s="114"/>
      <c r="T21" s="114"/>
      <c r="U21" s="114"/>
      <c r="V21" s="114"/>
      <c r="W21" s="114"/>
      <c r="X21" s="114"/>
      <c r="Y21" s="114"/>
      <c r="Z21" s="114"/>
      <c r="AA21" s="114"/>
      <c r="AB21" s="114"/>
      <c r="AC21" s="114"/>
      <c r="AD21" s="114"/>
    </row>
    <row r="22" spans="1:30" s="8" customFormat="1" ht="28.5" customHeight="1" x14ac:dyDescent="0.35">
      <c r="A22" s="216"/>
      <c r="B22" s="217"/>
      <c r="C22" s="396" t="s">
        <v>143</v>
      </c>
      <c r="D22" s="396"/>
      <c r="E22" s="396"/>
      <c r="F22" s="396"/>
      <c r="G22" s="396"/>
      <c r="H22" s="396"/>
      <c r="I22" s="396"/>
      <c r="J22" s="396"/>
      <c r="K22" s="396"/>
      <c r="L22" s="396"/>
      <c r="M22" s="397"/>
      <c r="N22" s="218"/>
      <c r="O22" s="218"/>
      <c r="P22" s="218"/>
      <c r="Q22" s="218"/>
      <c r="R22" s="218"/>
      <c r="S22" s="218"/>
      <c r="T22" s="218"/>
      <c r="U22" s="218"/>
      <c r="V22" s="218"/>
      <c r="W22" s="218"/>
      <c r="X22" s="218"/>
      <c r="Y22" s="218"/>
      <c r="Z22" s="218"/>
      <c r="AA22" s="218"/>
      <c r="AB22" s="218"/>
      <c r="AC22" s="218"/>
      <c r="AD22" s="218"/>
    </row>
    <row r="23" spans="1:30" ht="15.5" x14ac:dyDescent="0.35">
      <c r="A23" s="170"/>
      <c r="B23" s="177"/>
      <c r="C23" s="225"/>
      <c r="D23" s="225"/>
      <c r="E23" s="225"/>
      <c r="F23" s="225"/>
      <c r="G23" s="225"/>
      <c r="H23" s="225"/>
      <c r="I23" s="225"/>
      <c r="J23" s="225"/>
      <c r="K23" s="38"/>
      <c r="L23" s="38"/>
      <c r="M23" s="176"/>
      <c r="N23" s="114"/>
      <c r="O23" s="114"/>
      <c r="P23" s="114"/>
      <c r="Q23" s="114"/>
      <c r="R23" s="114"/>
      <c r="S23" s="114"/>
      <c r="T23" s="114"/>
      <c r="U23" s="114"/>
      <c r="V23" s="114"/>
      <c r="W23" s="114"/>
      <c r="X23" s="114"/>
      <c r="Y23" s="114"/>
      <c r="Z23" s="114"/>
      <c r="AA23" s="114"/>
      <c r="AB23" s="114"/>
      <c r="AC23" s="114"/>
      <c r="AD23" s="114"/>
    </row>
    <row r="24" spans="1:30" ht="28.9" customHeight="1" x14ac:dyDescent="0.35">
      <c r="A24" s="170"/>
      <c r="B24" s="177"/>
      <c r="C24" s="394" t="s">
        <v>142</v>
      </c>
      <c r="D24" s="394"/>
      <c r="E24" s="394"/>
      <c r="F24" s="394"/>
      <c r="G24" s="394"/>
      <c r="H24" s="394"/>
      <c r="I24" s="394"/>
      <c r="J24" s="394"/>
      <c r="K24" s="394"/>
      <c r="L24" s="228"/>
      <c r="M24" s="176"/>
      <c r="N24" s="114"/>
      <c r="O24" s="114"/>
      <c r="P24" s="114"/>
      <c r="Q24" s="114"/>
      <c r="R24" s="114"/>
      <c r="S24" s="114"/>
      <c r="T24" s="114"/>
      <c r="U24" s="114"/>
      <c r="V24" s="114"/>
      <c r="W24" s="114"/>
      <c r="X24" s="114"/>
      <c r="Y24" s="114"/>
      <c r="Z24" s="114"/>
      <c r="AA24" s="114"/>
      <c r="AB24" s="114"/>
      <c r="AC24" s="114"/>
      <c r="AD24" s="114"/>
    </row>
    <row r="25" spans="1:30" ht="9" customHeight="1" x14ac:dyDescent="0.35">
      <c r="A25" s="170"/>
      <c r="B25" s="177"/>
      <c r="C25" s="228"/>
      <c r="D25" s="228"/>
      <c r="E25" s="228"/>
      <c r="F25" s="228"/>
      <c r="G25" s="228"/>
      <c r="H25" s="228"/>
      <c r="I25" s="228"/>
      <c r="J25" s="228"/>
      <c r="K25" s="228"/>
      <c r="L25" s="228"/>
      <c r="M25" s="176"/>
      <c r="N25" s="114"/>
      <c r="O25" s="114"/>
      <c r="P25" s="114"/>
      <c r="Q25" s="114"/>
      <c r="R25" s="114"/>
      <c r="S25" s="114"/>
      <c r="T25" s="114"/>
      <c r="U25" s="114"/>
      <c r="V25" s="114"/>
      <c r="W25" s="114"/>
      <c r="X25" s="114"/>
      <c r="Y25" s="114"/>
      <c r="Z25" s="114"/>
      <c r="AA25" s="114"/>
      <c r="AB25" s="114"/>
      <c r="AC25" s="114"/>
      <c r="AD25" s="114"/>
    </row>
    <row r="26" spans="1:30" ht="18" customHeight="1" x14ac:dyDescent="0.35">
      <c r="A26" s="170"/>
      <c r="B26" s="323"/>
      <c r="C26" s="398" t="s">
        <v>1466</v>
      </c>
      <c r="D26" s="398"/>
      <c r="E26" s="398"/>
      <c r="F26" s="398"/>
      <c r="G26" s="398"/>
      <c r="H26" s="398"/>
      <c r="I26" s="398"/>
      <c r="J26" s="398"/>
      <c r="K26" s="398"/>
      <c r="L26" s="398"/>
      <c r="M26" s="399"/>
      <c r="N26" s="114"/>
      <c r="O26" s="114"/>
      <c r="P26" s="114"/>
      <c r="Q26" s="114"/>
      <c r="R26" s="114"/>
      <c r="S26" s="114"/>
      <c r="T26" s="114"/>
      <c r="U26" s="114"/>
      <c r="V26" s="114"/>
      <c r="W26" s="114"/>
      <c r="X26" s="114"/>
      <c r="Y26" s="114"/>
      <c r="Z26" s="114"/>
      <c r="AA26" s="114"/>
      <c r="AB26" s="114"/>
      <c r="AC26" s="114"/>
      <c r="AD26" s="114"/>
    </row>
    <row r="27" spans="1:30" ht="85.15" customHeight="1" x14ac:dyDescent="0.35">
      <c r="A27" s="170"/>
      <c r="B27" s="323"/>
      <c r="C27" s="398"/>
      <c r="D27" s="398"/>
      <c r="E27" s="398"/>
      <c r="F27" s="398"/>
      <c r="G27" s="398"/>
      <c r="H27" s="398"/>
      <c r="I27" s="398"/>
      <c r="J27" s="398"/>
      <c r="K27" s="398"/>
      <c r="L27" s="398"/>
      <c r="M27" s="399"/>
      <c r="N27" s="114"/>
      <c r="O27" s="114"/>
      <c r="P27" s="114"/>
      <c r="Q27" s="114"/>
      <c r="R27" s="114"/>
      <c r="S27" s="114"/>
      <c r="T27" s="114"/>
      <c r="U27" s="114"/>
      <c r="V27" s="114"/>
      <c r="W27" s="114"/>
      <c r="X27" s="114"/>
      <c r="Y27" s="114"/>
      <c r="Z27" s="114"/>
      <c r="AA27" s="114"/>
      <c r="AB27" s="114"/>
      <c r="AC27" s="114"/>
      <c r="AD27" s="114"/>
    </row>
    <row r="28" spans="1:30" s="337" customFormat="1" ht="15.5" x14ac:dyDescent="0.35">
      <c r="A28" s="335"/>
      <c r="B28" s="336"/>
      <c r="C28" s="400" t="s">
        <v>190</v>
      </c>
      <c r="D28" s="400"/>
      <c r="E28" s="400"/>
      <c r="F28" s="400"/>
      <c r="G28" s="400"/>
      <c r="H28" s="400"/>
      <c r="I28" s="400"/>
      <c r="J28" s="400"/>
      <c r="K28" s="400"/>
      <c r="L28" s="400"/>
      <c r="M28" s="334"/>
      <c r="N28" s="302"/>
      <c r="O28" s="302"/>
      <c r="P28" s="302"/>
      <c r="Q28" s="302"/>
      <c r="R28" s="302"/>
      <c r="S28" s="302"/>
      <c r="T28" s="302"/>
      <c r="U28" s="302"/>
      <c r="V28" s="302"/>
      <c r="W28" s="302"/>
      <c r="X28" s="302"/>
      <c r="Y28" s="302"/>
      <c r="Z28" s="302"/>
      <c r="AA28" s="302"/>
      <c r="AB28" s="302"/>
      <c r="AC28" s="302"/>
      <c r="AD28" s="302"/>
    </row>
    <row r="29" spans="1:30" ht="15.65" customHeight="1" x14ac:dyDescent="0.35">
      <c r="A29" s="170"/>
      <c r="B29" s="177"/>
      <c r="C29" s="391" t="s">
        <v>90</v>
      </c>
      <c r="D29" s="391"/>
      <c r="E29" s="391"/>
      <c r="F29" s="391"/>
      <c r="G29" s="391"/>
      <c r="H29" s="391"/>
      <c r="I29" s="391"/>
      <c r="J29" s="391"/>
      <c r="K29" s="391"/>
      <c r="L29" s="391"/>
      <c r="M29" s="392"/>
      <c r="N29" s="114"/>
      <c r="O29" s="114"/>
      <c r="P29" s="114"/>
      <c r="Q29" s="114"/>
      <c r="R29" s="114"/>
      <c r="S29" s="114"/>
      <c r="T29" s="114"/>
      <c r="U29" s="114"/>
      <c r="V29" s="114"/>
      <c r="W29" s="114"/>
      <c r="X29" s="114"/>
      <c r="Y29" s="114"/>
      <c r="Z29" s="114"/>
      <c r="AA29" s="114"/>
      <c r="AB29" s="114"/>
      <c r="AC29" s="114"/>
      <c r="AD29" s="114"/>
    </row>
    <row r="30" spans="1:30" ht="15.5" x14ac:dyDescent="0.35">
      <c r="A30" s="170"/>
      <c r="B30" s="177"/>
      <c r="C30" s="391"/>
      <c r="D30" s="391"/>
      <c r="E30" s="391"/>
      <c r="F30" s="391"/>
      <c r="G30" s="391"/>
      <c r="H30" s="391"/>
      <c r="I30" s="391"/>
      <c r="J30" s="391"/>
      <c r="K30" s="391"/>
      <c r="L30" s="391"/>
      <c r="M30" s="392"/>
      <c r="N30" s="114"/>
      <c r="O30" s="114"/>
      <c r="P30" s="114"/>
      <c r="Q30" s="114"/>
      <c r="R30" s="114"/>
      <c r="S30" s="114"/>
      <c r="T30" s="114"/>
      <c r="U30" s="114"/>
      <c r="V30" s="114"/>
      <c r="W30" s="114"/>
      <c r="X30" s="114"/>
      <c r="Y30" s="114"/>
      <c r="Z30" s="114"/>
      <c r="AA30" s="114"/>
      <c r="AB30" s="114"/>
      <c r="AC30" s="114"/>
      <c r="AD30" s="114"/>
    </row>
    <row r="31" spans="1:30" ht="15.5" x14ac:dyDescent="0.35">
      <c r="A31" s="170"/>
      <c r="B31" s="177"/>
      <c r="C31" s="226"/>
      <c r="D31" s="226"/>
      <c r="E31" s="226"/>
      <c r="F31" s="226"/>
      <c r="G31" s="226"/>
      <c r="H31" s="226"/>
      <c r="I31" s="226"/>
      <c r="J31" s="226"/>
      <c r="K31" s="226"/>
      <c r="L31" s="226"/>
      <c r="M31" s="227"/>
      <c r="N31" s="114"/>
      <c r="O31" s="114"/>
      <c r="P31" s="114"/>
      <c r="Q31" s="114"/>
      <c r="R31" s="114"/>
      <c r="S31" s="114"/>
      <c r="T31" s="114"/>
      <c r="U31" s="114"/>
      <c r="V31" s="114"/>
      <c r="W31" s="114"/>
      <c r="X31" s="114"/>
      <c r="Y31" s="114"/>
      <c r="Z31" s="114"/>
      <c r="AA31" s="114"/>
      <c r="AB31" s="114"/>
      <c r="AC31" s="114"/>
      <c r="AD31" s="114"/>
    </row>
    <row r="32" spans="1:30" ht="15.65" customHeight="1" x14ac:dyDescent="0.35">
      <c r="A32" s="170"/>
      <c r="B32" s="177"/>
      <c r="C32" s="401" t="s">
        <v>250</v>
      </c>
      <c r="D32" s="401"/>
      <c r="E32" s="401"/>
      <c r="F32" s="401"/>
      <c r="G32" s="401"/>
      <c r="H32" s="401"/>
      <c r="I32" s="401"/>
      <c r="J32" s="401"/>
      <c r="K32" s="401"/>
      <c r="L32" s="401"/>
      <c r="M32" s="322"/>
      <c r="N32" s="114"/>
      <c r="O32" s="114"/>
      <c r="P32" s="114"/>
      <c r="Q32" s="114"/>
      <c r="R32" s="114"/>
      <c r="S32" s="114"/>
      <c r="T32" s="114"/>
      <c r="U32" s="114"/>
      <c r="V32" s="114"/>
      <c r="W32" s="114"/>
      <c r="X32" s="114"/>
      <c r="Y32" s="114"/>
      <c r="Z32" s="114"/>
      <c r="AA32" s="114"/>
      <c r="AB32" s="114"/>
      <c r="AC32" s="114"/>
      <c r="AD32" s="114"/>
    </row>
    <row r="33" spans="1:30" ht="15.5" x14ac:dyDescent="0.35">
      <c r="A33" s="170"/>
      <c r="B33" s="177"/>
      <c r="C33" s="401"/>
      <c r="D33" s="401"/>
      <c r="E33" s="401"/>
      <c r="F33" s="401"/>
      <c r="G33" s="401"/>
      <c r="H33" s="401"/>
      <c r="I33" s="401"/>
      <c r="J33" s="401"/>
      <c r="K33" s="401"/>
      <c r="L33" s="401"/>
      <c r="M33" s="322"/>
      <c r="N33" s="114"/>
      <c r="O33" s="114"/>
      <c r="P33" s="114"/>
      <c r="Q33" s="114"/>
      <c r="R33" s="114"/>
      <c r="S33" s="114"/>
      <c r="T33" s="114"/>
      <c r="U33" s="114"/>
      <c r="V33" s="114"/>
      <c r="W33" s="114"/>
      <c r="X33" s="114"/>
      <c r="Y33" s="114"/>
      <c r="Z33" s="114"/>
      <c r="AA33" s="114"/>
      <c r="AB33" s="114"/>
      <c r="AC33" s="114"/>
      <c r="AD33" s="114"/>
    </row>
    <row r="34" spans="1:30" ht="15.5" x14ac:dyDescent="0.35">
      <c r="A34" s="170"/>
      <c r="B34" s="177"/>
      <c r="C34" s="401"/>
      <c r="D34" s="401"/>
      <c r="E34" s="401"/>
      <c r="F34" s="401"/>
      <c r="G34" s="401"/>
      <c r="H34" s="401"/>
      <c r="I34" s="401"/>
      <c r="J34" s="401"/>
      <c r="K34" s="401"/>
      <c r="L34" s="401"/>
      <c r="M34" s="322"/>
      <c r="N34" s="114"/>
      <c r="O34" s="114"/>
      <c r="P34" s="114"/>
      <c r="Q34" s="114"/>
      <c r="R34" s="114"/>
      <c r="S34" s="114"/>
      <c r="T34" s="114"/>
      <c r="U34" s="114"/>
      <c r="V34" s="114"/>
      <c r="W34" s="114"/>
      <c r="X34" s="114"/>
      <c r="Y34" s="114"/>
      <c r="Z34" s="114"/>
      <c r="AA34" s="114"/>
      <c r="AB34" s="114"/>
      <c r="AC34" s="114"/>
      <c r="AD34" s="114"/>
    </row>
    <row r="35" spans="1:30" ht="15.5" x14ac:dyDescent="0.35">
      <c r="A35" s="170"/>
      <c r="B35" s="177"/>
      <c r="C35" s="401"/>
      <c r="D35" s="401"/>
      <c r="E35" s="401"/>
      <c r="F35" s="401"/>
      <c r="G35" s="401"/>
      <c r="H35" s="401"/>
      <c r="I35" s="401"/>
      <c r="J35" s="401"/>
      <c r="K35" s="401"/>
      <c r="L35" s="401"/>
      <c r="M35" s="322"/>
      <c r="N35" s="114"/>
      <c r="O35" s="114"/>
      <c r="P35" s="114"/>
      <c r="Q35" s="114"/>
      <c r="R35" s="114"/>
      <c r="S35" s="114"/>
      <c r="T35" s="114"/>
      <c r="U35" s="114"/>
      <c r="V35" s="114"/>
      <c r="W35" s="114"/>
      <c r="X35" s="114"/>
      <c r="Y35" s="114"/>
      <c r="Z35" s="114"/>
      <c r="AA35" s="114"/>
      <c r="AB35" s="114"/>
      <c r="AC35" s="114"/>
      <c r="AD35" s="114"/>
    </row>
    <row r="36" spans="1:30" ht="27" customHeight="1" x14ac:dyDescent="0.35">
      <c r="A36" s="170"/>
      <c r="B36" s="177"/>
      <c r="C36" s="401"/>
      <c r="D36" s="401"/>
      <c r="E36" s="401"/>
      <c r="F36" s="401"/>
      <c r="G36" s="401"/>
      <c r="H36" s="401"/>
      <c r="I36" s="401"/>
      <c r="J36" s="401"/>
      <c r="K36" s="401"/>
      <c r="L36" s="401"/>
      <c r="M36" s="322"/>
      <c r="N36" s="114"/>
      <c r="O36" s="114"/>
      <c r="P36" s="114"/>
      <c r="Q36" s="114"/>
      <c r="R36" s="114"/>
      <c r="S36" s="114"/>
      <c r="T36" s="114"/>
      <c r="U36" s="114"/>
      <c r="V36" s="114"/>
      <c r="W36" s="114"/>
      <c r="X36" s="114"/>
      <c r="Y36" s="114"/>
      <c r="Z36" s="114"/>
      <c r="AA36" s="114"/>
      <c r="AB36" s="114"/>
      <c r="AC36" s="114"/>
      <c r="AD36" s="114"/>
    </row>
    <row r="37" spans="1:30" ht="50.5" customHeight="1" x14ac:dyDescent="0.35">
      <c r="A37" s="170"/>
      <c r="B37" s="177"/>
      <c r="C37" s="402" t="s">
        <v>214</v>
      </c>
      <c r="D37" s="402"/>
      <c r="E37" s="402"/>
      <c r="F37" s="402"/>
      <c r="G37" s="402"/>
      <c r="H37" s="402"/>
      <c r="I37" s="402"/>
      <c r="J37" s="402"/>
      <c r="K37" s="402"/>
      <c r="L37" s="402"/>
      <c r="M37" s="322"/>
      <c r="N37" s="114"/>
      <c r="O37" s="114"/>
      <c r="P37" s="114"/>
      <c r="Q37" s="114"/>
      <c r="R37" s="114"/>
      <c r="S37" s="114"/>
      <c r="T37" s="114"/>
      <c r="U37" s="114"/>
      <c r="V37" s="114"/>
      <c r="W37" s="114"/>
      <c r="X37" s="114"/>
      <c r="Y37" s="114"/>
      <c r="Z37" s="114"/>
      <c r="AA37" s="114"/>
      <c r="AB37" s="114"/>
      <c r="AC37" s="114"/>
      <c r="AD37" s="114"/>
    </row>
    <row r="38" spans="1:30" ht="26.5" hidden="1" customHeight="1" x14ac:dyDescent="0.35">
      <c r="A38" s="114"/>
      <c r="B38" s="175"/>
      <c r="C38" s="400"/>
      <c r="D38" s="400"/>
      <c r="E38" s="400"/>
      <c r="F38" s="400"/>
      <c r="G38" s="400"/>
      <c r="H38" s="400"/>
      <c r="I38" s="400"/>
      <c r="J38" s="400"/>
      <c r="K38" s="400"/>
      <c r="L38" s="400"/>
      <c r="M38" s="322"/>
      <c r="N38" s="114"/>
      <c r="O38" s="114"/>
      <c r="P38" s="114"/>
      <c r="Q38" s="114"/>
      <c r="R38" s="114"/>
      <c r="S38" s="114"/>
      <c r="T38" s="114"/>
      <c r="U38" s="114"/>
      <c r="V38" s="114"/>
      <c r="W38" s="114"/>
      <c r="X38" s="114"/>
      <c r="Y38" s="114"/>
      <c r="Z38" s="114"/>
      <c r="AA38" s="114"/>
      <c r="AB38" s="114"/>
      <c r="AC38" s="114"/>
      <c r="AD38" s="114"/>
    </row>
    <row r="39" spans="1:30" x14ac:dyDescent="0.35">
      <c r="A39" s="114"/>
      <c r="B39" s="175"/>
      <c r="C39" s="38" t="s">
        <v>64</v>
      </c>
      <c r="D39" s="38"/>
      <c r="E39" s="38"/>
      <c r="F39" s="389"/>
      <c r="G39" s="390"/>
      <c r="H39" s="390"/>
      <c r="I39" s="390"/>
      <c r="J39" s="390"/>
      <c r="K39" s="390"/>
      <c r="L39" s="224"/>
      <c r="M39" s="176"/>
      <c r="N39" s="114"/>
      <c r="O39" s="114"/>
      <c r="P39" s="114"/>
      <c r="Q39" s="114"/>
      <c r="R39" s="114"/>
      <c r="S39" s="114"/>
      <c r="T39" s="114"/>
      <c r="U39" s="114"/>
      <c r="V39" s="114"/>
      <c r="W39" s="114"/>
      <c r="X39" s="114"/>
      <c r="Y39" s="114"/>
      <c r="Z39" s="114"/>
      <c r="AA39" s="114"/>
      <c r="AB39" s="114"/>
      <c r="AC39" s="114"/>
      <c r="AD39" s="114"/>
    </row>
    <row r="40" spans="1:30" x14ac:dyDescent="0.35">
      <c r="A40" s="114"/>
      <c r="B40" s="175"/>
      <c r="C40" s="38" t="s">
        <v>65</v>
      </c>
      <c r="D40" s="38"/>
      <c r="E40" s="38"/>
      <c r="F40" s="390"/>
      <c r="G40" s="390"/>
      <c r="H40" s="390"/>
      <c r="I40" s="390"/>
      <c r="J40" s="390"/>
      <c r="K40" s="390"/>
      <c r="L40" s="224"/>
      <c r="M40" s="176"/>
      <c r="N40" s="114"/>
      <c r="O40" s="114"/>
      <c r="P40" s="114"/>
      <c r="Q40" s="114"/>
      <c r="R40" s="114"/>
      <c r="S40" s="114"/>
      <c r="T40" s="114"/>
      <c r="U40" s="114"/>
      <c r="V40" s="114"/>
      <c r="W40" s="114"/>
      <c r="X40" s="114"/>
      <c r="Y40" s="114"/>
      <c r="Z40" s="114"/>
      <c r="AA40" s="114"/>
      <c r="AB40" s="114"/>
      <c r="AC40" s="114"/>
      <c r="AD40" s="114"/>
    </row>
    <row r="41" spans="1:30" x14ac:dyDescent="0.35">
      <c r="A41" s="114"/>
      <c r="B41" s="175"/>
      <c r="C41" s="178" t="s">
        <v>67</v>
      </c>
      <c r="D41" s="38"/>
      <c r="E41" s="38"/>
      <c r="F41" s="390"/>
      <c r="G41" s="390"/>
      <c r="H41" s="390"/>
      <c r="I41" s="390"/>
      <c r="J41" s="390"/>
      <c r="K41" s="390"/>
      <c r="L41" s="224"/>
      <c r="M41" s="176"/>
      <c r="N41" s="114"/>
      <c r="O41" s="114"/>
      <c r="P41" s="114"/>
      <c r="Q41" s="114"/>
      <c r="R41" s="114"/>
      <c r="S41" s="114"/>
      <c r="T41" s="114"/>
      <c r="U41" s="114"/>
      <c r="V41" s="114"/>
      <c r="W41" s="114"/>
      <c r="X41" s="114"/>
      <c r="Y41" s="114"/>
      <c r="Z41" s="114"/>
      <c r="AA41" s="114"/>
      <c r="AB41" s="114"/>
      <c r="AC41" s="114"/>
      <c r="AD41" s="114"/>
    </row>
    <row r="42" spans="1:30" x14ac:dyDescent="0.35">
      <c r="A42" s="114"/>
      <c r="B42" s="175"/>
      <c r="C42" s="182" t="s">
        <v>66</v>
      </c>
      <c r="D42" s="53"/>
      <c r="E42" s="38"/>
      <c r="F42" s="390"/>
      <c r="G42" s="390"/>
      <c r="H42" s="390"/>
      <c r="I42" s="390"/>
      <c r="J42" s="390"/>
      <c r="K42" s="390"/>
      <c r="L42" s="224"/>
      <c r="M42" s="176"/>
      <c r="N42" s="114"/>
      <c r="O42" s="114"/>
      <c r="P42" s="114"/>
      <c r="Q42" s="114"/>
      <c r="R42" s="114"/>
      <c r="S42" s="114"/>
      <c r="T42" s="114"/>
      <c r="U42" s="114"/>
      <c r="V42" s="114"/>
      <c r="W42" s="114"/>
      <c r="X42" s="114"/>
      <c r="Y42" s="114"/>
      <c r="Z42" s="114"/>
      <c r="AA42" s="114"/>
      <c r="AB42" s="114"/>
      <c r="AC42" s="114"/>
      <c r="AD42" s="114"/>
    </row>
    <row r="43" spans="1:30" x14ac:dyDescent="0.35">
      <c r="A43" s="114"/>
      <c r="B43" s="175"/>
      <c r="C43" s="38"/>
      <c r="D43" s="38"/>
      <c r="E43" s="38"/>
      <c r="F43" s="390"/>
      <c r="G43" s="390"/>
      <c r="H43" s="390"/>
      <c r="I43" s="390"/>
      <c r="J43" s="390"/>
      <c r="K43" s="390"/>
      <c r="L43" s="224"/>
      <c r="M43" s="176"/>
      <c r="N43" s="114"/>
      <c r="O43" s="114"/>
      <c r="P43" s="114"/>
      <c r="Q43" s="114"/>
      <c r="R43" s="114"/>
      <c r="S43" s="114"/>
      <c r="T43" s="114"/>
      <c r="U43" s="114"/>
      <c r="V43" s="114"/>
      <c r="W43" s="114"/>
      <c r="X43" s="114"/>
      <c r="Y43" s="114"/>
      <c r="Z43" s="114"/>
      <c r="AA43" s="114"/>
      <c r="AB43" s="114"/>
      <c r="AC43" s="114"/>
      <c r="AD43" s="114"/>
    </row>
    <row r="44" spans="1:30" ht="15" thickBot="1" x14ac:dyDescent="0.4">
      <c r="A44" s="114"/>
      <c r="B44" s="179"/>
      <c r="C44" s="180"/>
      <c r="D44" s="180"/>
      <c r="E44" s="180"/>
      <c r="F44" s="180"/>
      <c r="G44" s="180"/>
      <c r="H44" s="180"/>
      <c r="I44" s="180"/>
      <c r="J44" s="180"/>
      <c r="K44" s="180"/>
      <c r="L44" s="180"/>
      <c r="M44" s="181"/>
      <c r="N44" s="114"/>
      <c r="O44" s="114"/>
      <c r="P44" s="114"/>
      <c r="Q44" s="114"/>
      <c r="R44" s="114"/>
      <c r="S44" s="114"/>
      <c r="T44" s="114"/>
      <c r="U44" s="114"/>
      <c r="V44" s="114"/>
      <c r="W44" s="114"/>
      <c r="X44" s="114"/>
      <c r="Y44" s="114"/>
      <c r="Z44" s="114"/>
      <c r="AA44" s="114"/>
      <c r="AB44" s="114"/>
      <c r="AC44" s="114"/>
      <c r="AD44" s="114"/>
    </row>
    <row r="45" spans="1:30" x14ac:dyDescent="0.35">
      <c r="A45" s="114"/>
      <c r="B45" s="114"/>
      <c r="C45" s="114"/>
      <c r="D45" s="114"/>
      <c r="E45" s="114"/>
      <c r="F45" s="114"/>
      <c r="G45" s="114"/>
      <c r="H45" s="114"/>
      <c r="I45" s="114"/>
      <c r="J45" s="114"/>
      <c r="K45" s="114"/>
      <c r="L45" s="114"/>
      <c r="M45" s="114"/>
      <c r="N45" s="114"/>
      <c r="O45" s="114"/>
      <c r="P45" s="114"/>
      <c r="Q45" s="114"/>
      <c r="R45" s="114"/>
      <c r="S45" s="114"/>
      <c r="T45" s="114"/>
      <c r="U45" s="114"/>
      <c r="V45" s="114"/>
      <c r="W45" s="114"/>
      <c r="X45" s="114"/>
      <c r="Y45" s="114"/>
      <c r="Z45" s="114"/>
      <c r="AA45" s="114"/>
      <c r="AB45" s="114"/>
      <c r="AC45" s="114"/>
      <c r="AD45" s="114"/>
    </row>
    <row r="46" spans="1:30" x14ac:dyDescent="0.35">
      <c r="A46" s="114"/>
      <c r="B46" s="114"/>
      <c r="C46" s="114"/>
      <c r="D46" s="114"/>
      <c r="E46" s="114"/>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14"/>
    </row>
    <row r="47" spans="1:30" x14ac:dyDescent="0.35">
      <c r="A47" s="114"/>
      <c r="B47" s="114"/>
      <c r="C47" s="114"/>
      <c r="D47" s="114"/>
      <c r="E47" s="114"/>
      <c r="F47" s="114"/>
      <c r="G47" s="114"/>
      <c r="H47" s="114"/>
      <c r="I47" s="114"/>
      <c r="J47" s="114"/>
      <c r="K47" s="114"/>
      <c r="L47" s="114"/>
      <c r="M47" s="114"/>
      <c r="N47" s="114"/>
      <c r="O47" s="114"/>
      <c r="P47" s="114"/>
      <c r="Q47" s="114"/>
      <c r="R47" s="114"/>
      <c r="S47" s="114"/>
      <c r="T47" s="114"/>
      <c r="U47" s="114"/>
      <c r="V47" s="114"/>
      <c r="W47" s="114"/>
      <c r="X47" s="114"/>
      <c r="Y47" s="114"/>
      <c r="Z47" s="114"/>
      <c r="AA47" s="114"/>
      <c r="AB47" s="114"/>
      <c r="AC47" s="114"/>
      <c r="AD47" s="114"/>
    </row>
    <row r="48" spans="1:30" x14ac:dyDescent="0.35">
      <c r="A48" s="114"/>
      <c r="B48" s="114"/>
      <c r="C48" s="114"/>
      <c r="D48" s="114"/>
      <c r="E48" s="114"/>
      <c r="F48" s="114"/>
      <c r="G48" s="114"/>
      <c r="H48" s="114"/>
      <c r="I48" s="114"/>
      <c r="J48" s="114"/>
      <c r="K48" s="114"/>
      <c r="L48" s="114"/>
      <c r="M48" s="114"/>
      <c r="N48" s="114"/>
      <c r="O48" s="114"/>
      <c r="P48" s="114"/>
      <c r="Q48" s="114"/>
      <c r="R48" s="114"/>
      <c r="S48" s="114"/>
      <c r="T48" s="114"/>
      <c r="U48" s="114"/>
      <c r="V48" s="114"/>
      <c r="W48" s="114"/>
      <c r="X48" s="114"/>
      <c r="Y48" s="114"/>
      <c r="Z48" s="114"/>
      <c r="AA48" s="114"/>
      <c r="AB48" s="114"/>
      <c r="AC48" s="114"/>
      <c r="AD48" s="114"/>
    </row>
    <row r="49" spans="1:30" x14ac:dyDescent="0.35">
      <c r="A49" s="114"/>
      <c r="B49" s="114"/>
      <c r="C49" s="114"/>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row>
    <row r="50" spans="1:30" x14ac:dyDescent="0.35">
      <c r="A50" s="114"/>
      <c r="B50" s="114"/>
      <c r="C50" s="114"/>
      <c r="D50" s="114"/>
      <c r="E50" s="114"/>
      <c r="F50" s="114"/>
      <c r="G50" s="114"/>
      <c r="H50" s="114"/>
      <c r="I50" s="114"/>
      <c r="J50" s="114"/>
      <c r="K50" s="114"/>
      <c r="L50" s="114"/>
      <c r="M50" s="114"/>
      <c r="N50" s="114"/>
      <c r="O50" s="114"/>
      <c r="P50" s="114"/>
      <c r="Q50" s="114"/>
      <c r="R50" s="114"/>
      <c r="S50" s="114"/>
      <c r="T50" s="114"/>
      <c r="U50" s="114"/>
      <c r="V50" s="114"/>
      <c r="W50" s="114"/>
      <c r="X50" s="114"/>
      <c r="Y50" s="114"/>
      <c r="Z50" s="114"/>
      <c r="AA50" s="114"/>
      <c r="AB50" s="114"/>
      <c r="AC50" s="114"/>
      <c r="AD50" s="114"/>
    </row>
    <row r="51" spans="1:30" x14ac:dyDescent="0.35">
      <c r="A51" s="114"/>
      <c r="B51" s="114"/>
      <c r="C51" s="114"/>
      <c r="D51" s="114"/>
      <c r="E51" s="114"/>
      <c r="F51" s="114"/>
      <c r="G51" s="114"/>
      <c r="H51" s="114"/>
      <c r="I51" s="114"/>
      <c r="J51" s="114"/>
      <c r="K51" s="114"/>
      <c r="L51" s="114"/>
      <c r="M51" s="114"/>
      <c r="N51" s="114"/>
      <c r="O51" s="114"/>
      <c r="P51" s="114"/>
      <c r="Q51" s="114"/>
      <c r="R51" s="114"/>
      <c r="S51" s="114"/>
      <c r="T51" s="114"/>
      <c r="U51" s="114"/>
      <c r="V51" s="114"/>
      <c r="W51" s="114"/>
      <c r="X51" s="114"/>
      <c r="Y51" s="114"/>
      <c r="Z51" s="114"/>
      <c r="AA51" s="114"/>
      <c r="AB51" s="114"/>
      <c r="AC51" s="114"/>
      <c r="AD51" s="114"/>
    </row>
    <row r="52" spans="1:30" x14ac:dyDescent="0.35">
      <c r="A52" s="114"/>
      <c r="B52" s="114"/>
      <c r="C52" s="114"/>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row>
    <row r="53" spans="1:30" x14ac:dyDescent="0.35">
      <c r="A53" s="114"/>
      <c r="B53" s="114"/>
      <c r="C53" s="114"/>
      <c r="D53" s="114"/>
      <c r="E53" s="114"/>
      <c r="F53" s="114"/>
      <c r="G53" s="114"/>
      <c r="H53" s="114"/>
      <c r="I53" s="114"/>
      <c r="J53" s="114"/>
      <c r="K53" s="114"/>
      <c r="L53" s="114"/>
      <c r="M53" s="114"/>
      <c r="N53" s="114"/>
      <c r="O53" s="114"/>
      <c r="P53" s="114"/>
      <c r="Q53" s="114"/>
      <c r="R53" s="114"/>
      <c r="S53" s="114"/>
      <c r="T53" s="114"/>
      <c r="U53" s="114"/>
      <c r="V53" s="114"/>
      <c r="W53" s="114"/>
      <c r="X53" s="114"/>
      <c r="Y53" s="114"/>
      <c r="Z53" s="114"/>
      <c r="AA53" s="114"/>
      <c r="AB53" s="114"/>
      <c r="AC53" s="114"/>
      <c r="AD53" s="114"/>
    </row>
    <row r="54" spans="1:30" x14ac:dyDescent="0.35">
      <c r="A54" s="114"/>
      <c r="B54" s="114"/>
      <c r="C54" s="114"/>
      <c r="D54" s="114"/>
      <c r="E54" s="114"/>
      <c r="F54" s="114"/>
      <c r="G54" s="114"/>
      <c r="H54" s="114"/>
      <c r="I54" s="114"/>
      <c r="J54" s="114"/>
      <c r="K54" s="114"/>
      <c r="L54" s="114"/>
      <c r="M54" s="114"/>
      <c r="N54" s="114"/>
      <c r="O54" s="114"/>
      <c r="P54" s="114"/>
      <c r="Q54" s="114"/>
      <c r="R54" s="114"/>
      <c r="S54" s="114"/>
      <c r="T54" s="114"/>
      <c r="U54" s="114"/>
      <c r="V54" s="114"/>
      <c r="W54" s="114"/>
      <c r="X54" s="114"/>
      <c r="Y54" s="114"/>
      <c r="Z54" s="114"/>
      <c r="AA54" s="114"/>
      <c r="AB54" s="114"/>
      <c r="AC54" s="114"/>
      <c r="AD54" s="114"/>
    </row>
    <row r="55" spans="1:30" x14ac:dyDescent="0.35">
      <c r="A55" s="114"/>
      <c r="B55" s="114"/>
      <c r="C55" s="114"/>
      <c r="D55" s="114"/>
      <c r="E55" s="114"/>
      <c r="F55" s="114"/>
      <c r="G55" s="114"/>
      <c r="H55" s="114"/>
      <c r="I55" s="114"/>
      <c r="J55" s="114"/>
      <c r="K55" s="114"/>
      <c r="L55" s="114"/>
      <c r="M55" s="114"/>
      <c r="N55" s="114"/>
      <c r="O55" s="114"/>
      <c r="P55" s="114"/>
      <c r="Q55" s="114"/>
      <c r="R55" s="114"/>
      <c r="S55" s="114"/>
      <c r="T55" s="114"/>
      <c r="U55" s="114"/>
      <c r="V55" s="114"/>
      <c r="W55" s="114"/>
      <c r="X55" s="114"/>
      <c r="Y55" s="114"/>
      <c r="Z55" s="114"/>
      <c r="AA55" s="114"/>
      <c r="AB55" s="114"/>
      <c r="AC55" s="114"/>
      <c r="AD55" s="114"/>
    </row>
    <row r="56" spans="1:30" x14ac:dyDescent="0.35">
      <c r="A56" s="114"/>
      <c r="B56" s="114"/>
      <c r="C56" s="114"/>
      <c r="D56" s="114"/>
      <c r="E56" s="114"/>
      <c r="F56" s="114"/>
      <c r="G56" s="114"/>
      <c r="H56" s="114"/>
      <c r="I56" s="114"/>
      <c r="J56" s="114"/>
      <c r="K56" s="114"/>
      <c r="L56" s="114"/>
      <c r="M56" s="114"/>
      <c r="N56" s="114"/>
      <c r="O56" s="114"/>
      <c r="P56" s="114"/>
      <c r="Q56" s="114"/>
      <c r="R56" s="114"/>
      <c r="S56" s="114"/>
      <c r="T56" s="114"/>
      <c r="U56" s="114"/>
      <c r="V56" s="114"/>
      <c r="W56" s="114"/>
      <c r="X56" s="114"/>
      <c r="Y56" s="114"/>
      <c r="Z56" s="114"/>
      <c r="AA56" s="114"/>
      <c r="AB56" s="114"/>
      <c r="AC56" s="114"/>
      <c r="AD56" s="114"/>
    </row>
    <row r="57" spans="1:30" x14ac:dyDescent="0.35">
      <c r="A57" s="114"/>
      <c r="B57" s="114"/>
      <c r="C57" s="114"/>
      <c r="D57" s="114"/>
      <c r="E57" s="114"/>
      <c r="F57" s="114"/>
      <c r="G57" s="114"/>
      <c r="H57" s="114"/>
      <c r="I57" s="114"/>
      <c r="J57" s="114"/>
      <c r="K57" s="114"/>
      <c r="L57" s="114"/>
      <c r="M57" s="114"/>
      <c r="N57" s="114"/>
      <c r="O57" s="114"/>
      <c r="P57" s="114"/>
      <c r="Q57" s="114"/>
      <c r="R57" s="114"/>
      <c r="S57" s="114"/>
      <c r="T57" s="114"/>
      <c r="U57" s="114"/>
      <c r="V57" s="114"/>
      <c r="W57" s="114"/>
      <c r="X57" s="114"/>
      <c r="Y57" s="114"/>
      <c r="Z57" s="114"/>
      <c r="AA57" s="114"/>
      <c r="AB57" s="114"/>
      <c r="AC57" s="114"/>
      <c r="AD57" s="114"/>
    </row>
    <row r="58" spans="1:30" x14ac:dyDescent="0.35">
      <c r="A58" s="114"/>
      <c r="B58" s="114"/>
      <c r="C58" s="114"/>
      <c r="D58" s="114"/>
      <c r="E58" s="114"/>
      <c r="F58" s="114"/>
      <c r="G58" s="114"/>
      <c r="H58" s="114"/>
      <c r="I58" s="114"/>
      <c r="J58" s="114"/>
      <c r="K58" s="114"/>
      <c r="L58" s="114"/>
      <c r="M58" s="114"/>
      <c r="N58" s="114"/>
      <c r="O58" s="114"/>
      <c r="P58" s="114"/>
      <c r="Q58" s="114"/>
      <c r="R58" s="114"/>
      <c r="S58" s="114"/>
      <c r="T58" s="114"/>
      <c r="U58" s="114"/>
      <c r="V58" s="114"/>
      <c r="W58" s="114"/>
      <c r="X58" s="114"/>
      <c r="Y58" s="114"/>
      <c r="Z58" s="114"/>
      <c r="AA58" s="114"/>
      <c r="AB58" s="114"/>
      <c r="AC58" s="114"/>
      <c r="AD58" s="114"/>
    </row>
    <row r="59" spans="1:30" x14ac:dyDescent="0.35">
      <c r="A59" s="114"/>
      <c r="B59" s="114"/>
      <c r="C59" s="114"/>
      <c r="D59" s="114"/>
      <c r="E59" s="114"/>
      <c r="F59" s="114"/>
      <c r="G59" s="114"/>
      <c r="H59" s="114"/>
      <c r="I59" s="114"/>
      <c r="J59" s="114"/>
      <c r="K59" s="114"/>
      <c r="L59" s="114"/>
      <c r="M59" s="114"/>
      <c r="N59" s="114"/>
      <c r="O59" s="114"/>
      <c r="P59" s="114"/>
      <c r="Q59" s="114"/>
      <c r="R59" s="114"/>
      <c r="S59" s="114"/>
      <c r="T59" s="114"/>
      <c r="U59" s="114"/>
      <c r="V59" s="114"/>
      <c r="W59" s="114"/>
      <c r="X59" s="114"/>
      <c r="Y59" s="114"/>
      <c r="Z59" s="114"/>
      <c r="AA59" s="114"/>
      <c r="AB59" s="114"/>
      <c r="AC59" s="114"/>
      <c r="AD59" s="114"/>
    </row>
    <row r="60" spans="1:30" x14ac:dyDescent="0.35">
      <c r="A60" s="114"/>
      <c r="B60" s="114"/>
      <c r="C60" s="114"/>
      <c r="D60" s="114"/>
      <c r="E60" s="114"/>
      <c r="F60" s="114"/>
      <c r="G60" s="114"/>
      <c r="H60" s="114"/>
      <c r="I60" s="114"/>
      <c r="J60" s="114"/>
      <c r="K60" s="114"/>
      <c r="L60" s="114"/>
      <c r="M60" s="114"/>
      <c r="N60" s="114"/>
      <c r="O60" s="114"/>
      <c r="P60" s="114"/>
      <c r="Q60" s="114"/>
      <c r="R60" s="114"/>
      <c r="S60" s="114"/>
      <c r="T60" s="114"/>
      <c r="U60" s="114"/>
      <c r="V60" s="114"/>
      <c r="W60" s="114"/>
      <c r="X60" s="114"/>
      <c r="Y60" s="114"/>
      <c r="Z60" s="114"/>
      <c r="AA60" s="114"/>
      <c r="AB60" s="114"/>
      <c r="AC60" s="114"/>
      <c r="AD60" s="114"/>
    </row>
    <row r="61" spans="1:30" x14ac:dyDescent="0.35">
      <c r="A61" s="114"/>
      <c r="B61" s="114"/>
      <c r="C61" s="114"/>
      <c r="D61" s="114"/>
      <c r="E61" s="114"/>
      <c r="F61" s="114"/>
      <c r="G61" s="114"/>
      <c r="H61" s="114"/>
      <c r="I61" s="114"/>
      <c r="J61" s="114"/>
      <c r="K61" s="114"/>
      <c r="L61" s="114"/>
      <c r="M61" s="114"/>
      <c r="N61" s="114"/>
      <c r="O61" s="114"/>
      <c r="P61" s="114"/>
      <c r="Q61" s="114"/>
      <c r="R61" s="114"/>
      <c r="S61" s="114"/>
      <c r="T61" s="114"/>
      <c r="U61" s="114"/>
      <c r="V61" s="114"/>
      <c r="W61" s="114"/>
      <c r="X61" s="114"/>
      <c r="Y61" s="114"/>
      <c r="Z61" s="114"/>
      <c r="AA61" s="114"/>
      <c r="AB61" s="114"/>
      <c r="AC61" s="114"/>
      <c r="AD61" s="114"/>
    </row>
    <row r="62" spans="1:30" x14ac:dyDescent="0.35">
      <c r="A62" s="114"/>
      <c r="B62" s="114"/>
      <c r="C62" s="114"/>
      <c r="D62" s="114"/>
      <c r="E62" s="114"/>
      <c r="F62" s="114"/>
      <c r="G62" s="114"/>
      <c r="H62" s="114"/>
      <c r="I62" s="114"/>
      <c r="J62" s="114"/>
      <c r="K62" s="114"/>
      <c r="L62" s="114"/>
      <c r="M62" s="114"/>
      <c r="N62" s="114"/>
      <c r="O62" s="114"/>
      <c r="P62" s="114"/>
      <c r="Q62" s="114"/>
      <c r="R62" s="114"/>
      <c r="S62" s="114"/>
      <c r="T62" s="114"/>
      <c r="U62" s="114"/>
      <c r="V62" s="114"/>
      <c r="W62" s="114"/>
      <c r="X62" s="114"/>
      <c r="Y62" s="114"/>
      <c r="Z62" s="114"/>
      <c r="AA62" s="114"/>
      <c r="AB62" s="114"/>
      <c r="AC62" s="114"/>
      <c r="AD62" s="114"/>
    </row>
    <row r="63" spans="1:30" x14ac:dyDescent="0.35">
      <c r="A63" s="114"/>
      <c r="B63" s="114"/>
      <c r="C63" s="114"/>
      <c r="D63" s="114"/>
      <c r="E63" s="114"/>
      <c r="F63" s="114"/>
      <c r="G63" s="114"/>
      <c r="H63" s="114"/>
      <c r="I63" s="114"/>
      <c r="J63" s="114"/>
      <c r="K63" s="114"/>
      <c r="L63" s="114"/>
      <c r="M63" s="114"/>
      <c r="N63" s="114"/>
      <c r="O63" s="114"/>
      <c r="P63" s="114"/>
      <c r="Q63" s="114"/>
      <c r="R63" s="114"/>
      <c r="S63" s="114"/>
      <c r="T63" s="114"/>
      <c r="U63" s="114"/>
      <c r="V63" s="114"/>
      <c r="W63" s="114"/>
      <c r="X63" s="114"/>
      <c r="Y63" s="114"/>
      <c r="Z63" s="114"/>
      <c r="AA63" s="114"/>
      <c r="AB63" s="114"/>
      <c r="AC63" s="114"/>
      <c r="AD63" s="114"/>
    </row>
    <row r="64" spans="1:30" x14ac:dyDescent="0.35">
      <c r="A64" s="114"/>
      <c r="B64" s="114"/>
      <c r="C64" s="114"/>
      <c r="D64" s="114"/>
      <c r="E64" s="114"/>
      <c r="F64" s="114"/>
      <c r="G64" s="114"/>
      <c r="H64" s="114"/>
      <c r="I64" s="114"/>
      <c r="J64" s="114"/>
      <c r="K64" s="114"/>
      <c r="L64" s="114"/>
      <c r="M64" s="114"/>
      <c r="N64" s="114"/>
      <c r="O64" s="114"/>
      <c r="P64" s="114"/>
      <c r="Q64" s="114"/>
      <c r="R64" s="114"/>
      <c r="S64" s="114"/>
      <c r="T64" s="114"/>
      <c r="U64" s="114"/>
      <c r="V64" s="114"/>
      <c r="W64" s="114"/>
      <c r="X64" s="114"/>
      <c r="Y64" s="114"/>
      <c r="Z64" s="114"/>
      <c r="AA64" s="114"/>
      <c r="AB64" s="114"/>
      <c r="AC64" s="114"/>
      <c r="AD64" s="114"/>
    </row>
    <row r="65" spans="1:30" x14ac:dyDescent="0.35">
      <c r="A65" s="114"/>
      <c r="B65" s="114"/>
      <c r="C65" s="114"/>
      <c r="D65" s="114"/>
      <c r="E65" s="114"/>
      <c r="F65" s="114"/>
      <c r="G65" s="114"/>
      <c r="H65" s="114"/>
      <c r="I65" s="114"/>
      <c r="J65" s="114"/>
      <c r="K65" s="114"/>
      <c r="L65" s="114"/>
      <c r="M65" s="114"/>
      <c r="N65" s="114"/>
      <c r="O65" s="114"/>
      <c r="P65" s="114"/>
      <c r="Q65" s="114"/>
      <c r="R65" s="114"/>
      <c r="S65" s="114"/>
      <c r="T65" s="114"/>
      <c r="U65" s="114"/>
      <c r="V65" s="114"/>
      <c r="W65" s="114"/>
      <c r="X65" s="114"/>
      <c r="Y65" s="114"/>
      <c r="Z65" s="114"/>
      <c r="AA65" s="114"/>
      <c r="AB65" s="114"/>
      <c r="AC65" s="114"/>
      <c r="AD65" s="114"/>
    </row>
    <row r="66" spans="1:30" x14ac:dyDescent="0.35">
      <c r="A66" s="114"/>
      <c r="B66" s="114"/>
      <c r="C66" s="114"/>
      <c r="D66" s="114"/>
      <c r="E66" s="114"/>
      <c r="F66" s="114"/>
      <c r="G66" s="114"/>
      <c r="H66" s="114"/>
      <c r="I66" s="114"/>
      <c r="J66" s="114"/>
      <c r="K66" s="114"/>
      <c r="L66" s="114"/>
      <c r="M66" s="114"/>
      <c r="N66" s="114"/>
      <c r="O66" s="114"/>
      <c r="P66" s="114"/>
      <c r="Q66" s="114"/>
      <c r="R66" s="114"/>
      <c r="S66" s="114"/>
      <c r="T66" s="114"/>
      <c r="U66" s="114"/>
      <c r="V66" s="114"/>
      <c r="W66" s="114"/>
      <c r="X66" s="114"/>
      <c r="Y66" s="114"/>
      <c r="Z66" s="114"/>
      <c r="AA66" s="114"/>
      <c r="AB66" s="114"/>
      <c r="AC66" s="114"/>
      <c r="AD66" s="114"/>
    </row>
    <row r="67" spans="1:30" x14ac:dyDescent="0.35">
      <c r="A67" s="114"/>
      <c r="B67" s="114"/>
      <c r="C67" s="114"/>
      <c r="D67" s="114"/>
      <c r="E67" s="114"/>
      <c r="F67" s="114"/>
      <c r="G67" s="114"/>
      <c r="H67" s="114"/>
      <c r="I67" s="114"/>
      <c r="J67" s="114"/>
      <c r="K67" s="114"/>
      <c r="L67" s="114"/>
      <c r="M67" s="114"/>
      <c r="N67" s="114"/>
      <c r="O67" s="114"/>
      <c r="P67" s="114"/>
      <c r="Q67" s="114"/>
      <c r="R67" s="114"/>
      <c r="S67" s="114"/>
      <c r="T67" s="114"/>
      <c r="U67" s="114"/>
      <c r="V67" s="114"/>
      <c r="W67" s="114"/>
      <c r="X67" s="114"/>
      <c r="Y67" s="114"/>
      <c r="Z67" s="114"/>
      <c r="AA67" s="114"/>
      <c r="AB67" s="114"/>
      <c r="AC67" s="114"/>
      <c r="AD67" s="114"/>
    </row>
  </sheetData>
  <sheetProtection selectLockedCells="1"/>
  <mergeCells count="19">
    <mergeCell ref="C17:J17"/>
    <mergeCell ref="C11:M11"/>
    <mergeCell ref="C12:M12"/>
    <mergeCell ref="C13:J13"/>
    <mergeCell ref="C14:J14"/>
    <mergeCell ref="C16:J16"/>
    <mergeCell ref="C15:J15"/>
    <mergeCell ref="F39:K43"/>
    <mergeCell ref="C29:M30"/>
    <mergeCell ref="C18:J18"/>
    <mergeCell ref="C24:K24"/>
    <mergeCell ref="C19:M19"/>
    <mergeCell ref="C22:M22"/>
    <mergeCell ref="C26:M27"/>
    <mergeCell ref="C28:L28"/>
    <mergeCell ref="C32:L36"/>
    <mergeCell ref="C37:L37"/>
    <mergeCell ref="C38:L38"/>
    <mergeCell ref="C21:L21"/>
  </mergeCells>
  <hyperlinks>
    <hyperlink ref="C13" location="'EFH weibliche Schülerinnen'!A1" display="Einzefallhilfen mit weiblichen Schülerinnen (10.1; 10.3 im Online-Erhebunsgbogen)" xr:uid="{00000000-0004-0000-0000-000000000000}"/>
    <hyperlink ref="C14:J14" location="'EFH männliche Schüler'!A1" display="Einzefallhilfen mit männlichen Schülern (10.2; 10.4 im Online-Erhebunsgbogen)" xr:uid="{00000000-0004-0000-0000-000001000000}"/>
    <hyperlink ref="C16:J16" location="Gefährdungseinsch._Beratung!A1" display="Gefährdungseinschätzung, Zusammenarbeit, Beratung (10.5 - 14.8 im Online-Erhebungsbogen)" xr:uid="{00000000-0004-0000-0000-000002000000}"/>
    <hyperlink ref="C17:J17" location="Gruppenarbeit!A1" display="Gruppenarbeit" xr:uid="{00000000-0004-0000-0000-000003000000}"/>
    <hyperlink ref="C18:J18" location="'Sozialraumbezogene Angebote'!A1" display="Sozialräumliche Angebote" xr:uid="{00000000-0004-0000-0000-000004000000}"/>
    <hyperlink ref="C19:J19" location="'Offene Angebote'!A1" display="Offene Angebote" xr:uid="{00000000-0004-0000-0000-000005000000}"/>
    <hyperlink ref="C42" r:id="rId1" xr:uid="{00000000-0004-0000-0000-000006000000}"/>
    <hyperlink ref="C22" location="'Summe für Übertrag Onlinebogen'!A1" display="Im letzte Reiter sind die Summen für den Übertrag in den Onlinebigen zusammengefasst" xr:uid="{00000000-0004-0000-0000-000007000000}"/>
    <hyperlink ref="C24:K24" location="Auswertungsbeispiele!A1" display="Im Reiter &quot;Auswertungsbeispiele&quot; sind beispielhafte Auswertungsgrafiken mit den Auswertungsergebnissen automatisch verknüpft und formieren sich beim Ausfüllen. " xr:uid="{00000000-0004-0000-0000-000008000000}"/>
    <hyperlink ref="C28" location="'Excel-Support'!A1" display="Hinweise zur Spaltenergänzung sowie zur technischen Umsetzung / Anlegen einzelner Falldokumentationen siehe Reiter Excel-Support" xr:uid="{00000000-0004-0000-0000-000009000000}"/>
    <hyperlink ref="C37:L38" location="'Excel-Support'!A1" display="Zum Schutz der Formeln sind die entsprechenden Felder gesperrt. Zum eigenen Ergänzen der Abfragedaten oder Auswertungsgrafiken sowie zum Herauskopieren der Auswertungsergebnisse und -Grafiken kann der Blattschutz im Menüreiter &quot;Überprüfen&quot; unter &quot;Blattsch" xr:uid="{00000000-0004-0000-0000-00000A000000}"/>
    <hyperlink ref="C15" location="'EFH divers'!A1" display="Einzelfallhilfen mit jungen Menschen mit nichtbinärer Geschlechtsidentität (10.3; 10.6 im Online-Erhebungsbogen)" xr:uid="{1C636E86-01C9-4201-91DB-059A97A861A9}"/>
    <hyperlink ref="C15:K15" location="'EFH divers'!A1" display="Einzelfallhilfen mit jungen Menschen mit nichtbinärer Geschlechtsidentität (10.3; 10.6 im Online-Erhebungsbogen)" xr:uid="{0FA39BA7-DE8B-419A-98F9-4909AC20B8DE}"/>
  </hyperlinks>
  <pageMargins left="0.7" right="0.7" top="0.78740157499999996" bottom="0.78740157499999996" header="0.3" footer="0.3"/>
  <pageSetup paperSize="9" scale="25" fitToHeight="0"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Q189"/>
  <sheetViews>
    <sheetView zoomScaleNormal="100" workbookViewId="0">
      <pane ySplit="1" topLeftCell="A2" activePane="bottomLeft" state="frozen"/>
      <selection pane="bottomLeft"/>
    </sheetView>
  </sheetViews>
  <sheetFormatPr baseColWidth="10" defaultRowHeight="14.5" x14ac:dyDescent="0.35"/>
  <cols>
    <col min="2" max="2" width="25.453125" customWidth="1"/>
    <col min="3" max="3" width="13.1796875" customWidth="1"/>
    <col min="4" max="4" width="14.26953125" customWidth="1"/>
    <col min="5" max="5" width="11.7265625" customWidth="1"/>
    <col min="6" max="6" width="17.453125" customWidth="1"/>
    <col min="10" max="10" width="20.1796875" customWidth="1"/>
    <col min="20" max="20" width="30.7265625" customWidth="1"/>
    <col min="28" max="28" width="22.26953125" customWidth="1"/>
    <col min="36" max="36" width="24.453125" customWidth="1"/>
    <col min="37" max="37" width="4.7265625" customWidth="1"/>
  </cols>
  <sheetData>
    <row r="1" spans="1:40" ht="15.5" x14ac:dyDescent="0.35">
      <c r="A1" s="209" t="s">
        <v>251</v>
      </c>
    </row>
    <row r="3" spans="1:40" ht="18.5" x14ac:dyDescent="0.45">
      <c r="A3" s="570" t="s">
        <v>109</v>
      </c>
      <c r="B3" s="570"/>
      <c r="C3" s="570"/>
      <c r="D3" s="570"/>
      <c r="E3" s="570"/>
      <c r="F3" s="570"/>
      <c r="G3" s="570"/>
      <c r="H3" s="570"/>
      <c r="I3" s="570"/>
      <c r="J3" s="570"/>
      <c r="K3" s="570"/>
      <c r="L3" s="570"/>
      <c r="M3" s="570"/>
      <c r="N3" s="570"/>
      <c r="O3" s="570"/>
      <c r="P3" s="570"/>
      <c r="Q3" s="570"/>
      <c r="R3" s="570"/>
      <c r="S3" s="570"/>
      <c r="T3" s="570"/>
      <c r="U3" s="570"/>
      <c r="V3" s="570"/>
      <c r="W3" s="570"/>
      <c r="X3" s="570"/>
      <c r="Y3" s="570"/>
      <c r="Z3" s="570"/>
      <c r="AA3" s="570"/>
      <c r="AB3" s="570"/>
      <c r="AC3" s="570"/>
      <c r="AD3" s="570"/>
      <c r="AE3" s="570"/>
      <c r="AF3" s="570"/>
      <c r="AG3" s="570"/>
      <c r="AH3" s="570"/>
      <c r="AI3" s="570"/>
      <c r="AJ3" s="570"/>
      <c r="AK3" s="570"/>
      <c r="AL3" s="570"/>
      <c r="AM3" s="570"/>
      <c r="AN3" s="381"/>
    </row>
    <row r="4" spans="1:40" s="117" customFormat="1" ht="18.5" x14ac:dyDescent="0.45">
      <c r="A4" s="214"/>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row>
    <row r="5" spans="1:40" x14ac:dyDescent="0.35">
      <c r="A5" s="584" t="s">
        <v>133</v>
      </c>
      <c r="B5" s="584"/>
      <c r="C5" s="584" t="s">
        <v>1392</v>
      </c>
      <c r="D5" s="584"/>
      <c r="E5" s="584"/>
      <c r="F5" s="584"/>
    </row>
    <row r="6" spans="1:40" x14ac:dyDescent="0.35">
      <c r="A6" s="569" t="s">
        <v>91</v>
      </c>
      <c r="B6" s="569"/>
      <c r="C6" s="579">
        <f>SUM(F30:F31)</f>
        <v>0</v>
      </c>
      <c r="D6" s="579"/>
      <c r="E6" s="579"/>
      <c r="F6" s="579"/>
    </row>
    <row r="7" spans="1:40" x14ac:dyDescent="0.35">
      <c r="A7" s="569" t="s">
        <v>100</v>
      </c>
      <c r="B7" s="569"/>
      <c r="C7" s="579">
        <f>SUM(N30:N33)</f>
        <v>0</v>
      </c>
      <c r="D7" s="579"/>
      <c r="E7" s="579"/>
      <c r="F7" s="579"/>
    </row>
    <row r="8" spans="1:40" x14ac:dyDescent="0.35">
      <c r="A8" s="569" t="s">
        <v>26</v>
      </c>
      <c r="B8" s="569"/>
      <c r="C8" s="579">
        <f>SUM(X30:X32)</f>
        <v>0</v>
      </c>
      <c r="D8" s="579"/>
      <c r="E8" s="579"/>
      <c r="F8" s="579"/>
    </row>
    <row r="9" spans="1:40" x14ac:dyDescent="0.35">
      <c r="A9" s="569" t="s">
        <v>115</v>
      </c>
      <c r="B9" s="569"/>
      <c r="C9" s="579">
        <f>SUM(AO30:AO31)</f>
        <v>0</v>
      </c>
      <c r="D9" s="579"/>
      <c r="E9" s="579"/>
      <c r="F9" s="579"/>
    </row>
    <row r="10" spans="1:40" x14ac:dyDescent="0.35">
      <c r="A10" s="569" t="s">
        <v>123</v>
      </c>
      <c r="B10" s="569"/>
      <c r="C10" s="579">
        <f>K69</f>
        <v>0</v>
      </c>
      <c r="D10" s="579"/>
      <c r="E10" s="579"/>
      <c r="F10" s="579"/>
    </row>
    <row r="11" spans="1:40" x14ac:dyDescent="0.35">
      <c r="A11" s="569" t="s">
        <v>29</v>
      </c>
      <c r="B11" s="569"/>
      <c r="C11" s="579">
        <f>K71</f>
        <v>0</v>
      </c>
      <c r="D11" s="579"/>
      <c r="E11" s="579"/>
      <c r="F11" s="579"/>
    </row>
    <row r="12" spans="1:40" x14ac:dyDescent="0.35">
      <c r="A12" s="569" t="s">
        <v>31</v>
      </c>
      <c r="B12" s="569"/>
      <c r="C12" s="579">
        <f>C100</f>
        <v>0</v>
      </c>
      <c r="D12" s="579"/>
      <c r="E12" s="579"/>
      <c r="F12" s="579"/>
    </row>
    <row r="13" spans="1:40" x14ac:dyDescent="0.35">
      <c r="A13" s="569" t="s">
        <v>131</v>
      </c>
      <c r="B13" s="569"/>
      <c r="C13" s="579" t="e">
        <f>'Summe für Übertrag Onlinebogen'!F98</f>
        <v>#DIV/0!</v>
      </c>
      <c r="D13" s="579"/>
      <c r="E13" s="579"/>
      <c r="F13" s="579"/>
    </row>
    <row r="14" spans="1:40" x14ac:dyDescent="0.35">
      <c r="A14" s="569" t="s">
        <v>132</v>
      </c>
      <c r="B14" s="569"/>
      <c r="C14" s="579" t="e">
        <f>'Summe für Übertrag Onlinebogen'!F104</f>
        <v>#DIV/0!</v>
      </c>
      <c r="D14" s="579"/>
      <c r="E14" s="579"/>
      <c r="F14" s="579"/>
    </row>
    <row r="26" spans="1:43" ht="18.5" x14ac:dyDescent="0.45">
      <c r="A26" s="570" t="s">
        <v>110</v>
      </c>
      <c r="B26" s="570"/>
      <c r="C26" s="570"/>
      <c r="D26" s="570"/>
      <c r="E26" s="570"/>
      <c r="F26" s="570"/>
      <c r="G26" s="570"/>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381"/>
    </row>
    <row r="29" spans="1:43" ht="39" customHeight="1" x14ac:dyDescent="0.35">
      <c r="A29" s="582" t="s">
        <v>91</v>
      </c>
      <c r="B29" s="583"/>
      <c r="C29" s="207" t="s">
        <v>138</v>
      </c>
      <c r="D29" s="207" t="s">
        <v>139</v>
      </c>
      <c r="E29" s="207" t="s">
        <v>1393</v>
      </c>
      <c r="F29" s="208" t="s">
        <v>105</v>
      </c>
      <c r="I29" s="580" t="s">
        <v>100</v>
      </c>
      <c r="J29" s="581"/>
      <c r="K29" s="207" t="s">
        <v>138</v>
      </c>
      <c r="L29" s="207" t="s">
        <v>139</v>
      </c>
      <c r="M29" s="207" t="s">
        <v>1393</v>
      </c>
      <c r="N29" s="208" t="s">
        <v>105</v>
      </c>
      <c r="S29" s="580" t="s">
        <v>26</v>
      </c>
      <c r="T29" s="581"/>
      <c r="U29" s="207" t="s">
        <v>138</v>
      </c>
      <c r="V29" s="207" t="s">
        <v>139</v>
      </c>
      <c r="W29" s="207" t="s">
        <v>1393</v>
      </c>
      <c r="X29" s="208" t="s">
        <v>105</v>
      </c>
      <c r="AA29" s="573" t="s">
        <v>27</v>
      </c>
      <c r="AB29" s="574"/>
      <c r="AC29" s="207" t="s">
        <v>140</v>
      </c>
      <c r="AD29" s="207" t="s">
        <v>141</v>
      </c>
      <c r="AE29" s="207" t="s">
        <v>1393</v>
      </c>
      <c r="AF29" s="208" t="s">
        <v>105</v>
      </c>
      <c r="AJ29" s="573" t="s">
        <v>28</v>
      </c>
      <c r="AK29" s="574"/>
      <c r="AL29" s="207" t="s">
        <v>92</v>
      </c>
      <c r="AM29" s="207" t="s">
        <v>93</v>
      </c>
      <c r="AN29" s="207" t="s">
        <v>1393</v>
      </c>
      <c r="AO29" s="208" t="s">
        <v>105</v>
      </c>
      <c r="AP29" s="207" t="s">
        <v>113</v>
      </c>
      <c r="AQ29" s="207" t="s">
        <v>114</v>
      </c>
    </row>
    <row r="30" spans="1:43" x14ac:dyDescent="0.35">
      <c r="A30" s="575" t="s">
        <v>94</v>
      </c>
      <c r="B30" s="576"/>
      <c r="C30" s="208">
        <f>'Summe für Übertrag Onlinebogen'!F4</f>
        <v>0</v>
      </c>
      <c r="D30" s="208">
        <f>'Summe für Übertrag Onlinebogen'!F2</f>
        <v>0</v>
      </c>
      <c r="E30" s="208">
        <f>'Summe für Übertrag Onlinebogen'!F4</f>
        <v>0</v>
      </c>
      <c r="F30" s="208">
        <f>SUM(C30:E30)</f>
        <v>0</v>
      </c>
      <c r="I30" s="579" t="s">
        <v>97</v>
      </c>
      <c r="J30" s="579"/>
      <c r="K30" s="208">
        <f>'Summe für Übertrag Onlinebogen'!F10</f>
        <v>0</v>
      </c>
      <c r="L30" s="208">
        <f>'Summe für Übertrag Onlinebogen'!F8</f>
        <v>0</v>
      </c>
      <c r="M30" s="208">
        <f>'Summe für Übertrag Onlinebogen'!F10</f>
        <v>0</v>
      </c>
      <c r="N30" s="208">
        <f>SUM(K30:M30)</f>
        <v>0</v>
      </c>
      <c r="S30" s="208" t="s">
        <v>102</v>
      </c>
      <c r="T30" s="208"/>
      <c r="U30" s="208">
        <f>'Summe für Übertrag Onlinebogen'!F25</f>
        <v>0</v>
      </c>
      <c r="V30" s="208">
        <f>'Summe für Übertrag Onlinebogen'!F24</f>
        <v>0</v>
      </c>
      <c r="W30" s="208">
        <f>'Summe für Übertrag Onlinebogen'!F26</f>
        <v>0</v>
      </c>
      <c r="X30" s="208">
        <f>SUM(U30:W30)</f>
        <v>0</v>
      </c>
      <c r="AA30" s="208" t="s">
        <v>106</v>
      </c>
      <c r="AB30" s="208"/>
      <c r="AC30" s="208">
        <f>'Summe für Übertrag Onlinebogen'!F35</f>
        <v>0</v>
      </c>
      <c r="AD30" s="208">
        <f>'Summe für Übertrag Onlinebogen'!F34</f>
        <v>0</v>
      </c>
      <c r="AE30" s="208">
        <f>'Summe für Übertrag Onlinebogen'!F36</f>
        <v>0</v>
      </c>
      <c r="AF30" s="208">
        <f>SUM(AC30:AE30)</f>
        <v>0</v>
      </c>
      <c r="AJ30" s="575" t="s">
        <v>111</v>
      </c>
      <c r="AK30" s="576"/>
      <c r="AL30" s="208">
        <f>'Summe für Übertrag Onlinebogen'!F46</f>
        <v>0</v>
      </c>
      <c r="AM30" s="208">
        <f>'Summe für Übertrag Onlinebogen'!F45</f>
        <v>0</v>
      </c>
      <c r="AN30" s="208">
        <f>'Summe für Übertrag Onlinebogen'!F47</f>
        <v>0</v>
      </c>
      <c r="AO30" s="208">
        <f>SUM(AL30:AN30)</f>
        <v>0</v>
      </c>
      <c r="AP30" s="208">
        <f>'Summe für Übertrag Onlinebogen'!F51</f>
        <v>0</v>
      </c>
      <c r="AQ30" s="208">
        <f>'Summe für Übertrag Onlinebogen'!F52</f>
        <v>0</v>
      </c>
    </row>
    <row r="31" spans="1:43" x14ac:dyDescent="0.35">
      <c r="A31" s="575" t="s">
        <v>96</v>
      </c>
      <c r="B31" s="576"/>
      <c r="C31" s="208">
        <f>'Summe für Übertrag Onlinebogen'!F7</f>
        <v>0</v>
      </c>
      <c r="D31" s="208">
        <f>'Summe für Übertrag Onlinebogen'!F5</f>
        <v>0</v>
      </c>
      <c r="E31" s="208">
        <f>'Summe für Übertrag Onlinebogen'!F7</f>
        <v>0</v>
      </c>
      <c r="F31" s="208">
        <f>SUM(C31:E31)</f>
        <v>0</v>
      </c>
      <c r="I31" s="579" t="s">
        <v>98</v>
      </c>
      <c r="J31" s="579"/>
      <c r="K31" s="208">
        <f>'Summe für Übertrag Onlinebogen'!F14</f>
        <v>0</v>
      </c>
      <c r="L31" s="208">
        <f>'Summe für Übertrag Onlinebogen'!F13</f>
        <v>0</v>
      </c>
      <c r="M31" s="208">
        <f>'Summe für Übertrag Onlinebogen'!F15</f>
        <v>0</v>
      </c>
      <c r="N31" s="208">
        <f>SUM(K31:M31)</f>
        <v>0</v>
      </c>
      <c r="S31" s="208" t="s">
        <v>103</v>
      </c>
      <c r="T31" s="208"/>
      <c r="U31" s="208">
        <f>'Summe für Übertrag Onlinebogen'!F28</f>
        <v>0</v>
      </c>
      <c r="V31" s="208">
        <f>'Summe für Übertrag Onlinebogen'!F27</f>
        <v>0</v>
      </c>
      <c r="W31" s="208">
        <f>'Summe für Übertrag Onlinebogen'!F29</f>
        <v>0</v>
      </c>
      <c r="X31" s="208">
        <f>SUM(U31:W31)</f>
        <v>0</v>
      </c>
      <c r="AA31" s="208" t="s">
        <v>107</v>
      </c>
      <c r="AB31" s="208"/>
      <c r="AC31" s="208">
        <f>'Summe für Übertrag Onlinebogen'!F38</f>
        <v>0</v>
      </c>
      <c r="AD31" s="208">
        <f>'Summe für Übertrag Onlinebogen'!F37</f>
        <v>0</v>
      </c>
      <c r="AE31" s="208">
        <f>'Summe für Übertrag Onlinebogen'!F39</f>
        <v>0</v>
      </c>
      <c r="AF31" s="208">
        <f>SUM(AC31:AE31)</f>
        <v>0</v>
      </c>
      <c r="AJ31" s="208" t="s">
        <v>112</v>
      </c>
      <c r="AK31" s="208"/>
      <c r="AL31" s="208">
        <f>'Summe für Übertrag Onlinebogen'!F49</f>
        <v>0</v>
      </c>
      <c r="AM31" s="208">
        <f>'Summe für Übertrag Onlinebogen'!F48</f>
        <v>0</v>
      </c>
      <c r="AN31" s="208">
        <f>'Summe für Übertrag Onlinebogen'!F50</f>
        <v>0</v>
      </c>
      <c r="AO31" s="208">
        <f>SUM(AL31:AN31)</f>
        <v>0</v>
      </c>
      <c r="AP31" s="208">
        <f>'Summe für Übertrag Onlinebogen'!F53</f>
        <v>0</v>
      </c>
      <c r="AQ31" s="208">
        <f>'Summe für Übertrag Onlinebogen'!F54</f>
        <v>0</v>
      </c>
    </row>
    <row r="32" spans="1:43" x14ac:dyDescent="0.35">
      <c r="A32" s="208" t="s">
        <v>95</v>
      </c>
      <c r="B32" s="208"/>
      <c r="C32" s="208">
        <f>'EFH männliche Schüler'!N60</f>
        <v>0</v>
      </c>
      <c r="D32" s="208">
        <f>'EFH weibliche Schülerinnen'!N60</f>
        <v>0</v>
      </c>
      <c r="E32" s="208">
        <f>'EFH divers'!N60</f>
        <v>0</v>
      </c>
      <c r="F32" s="208">
        <f>SUM(C32:E32)</f>
        <v>0</v>
      </c>
      <c r="I32" s="579" t="s">
        <v>99</v>
      </c>
      <c r="J32" s="579"/>
      <c r="K32" s="208">
        <f>'Summe für Übertrag Onlinebogen'!F17</f>
        <v>0</v>
      </c>
      <c r="L32" s="208">
        <f>'Summe für Übertrag Onlinebogen'!F16</f>
        <v>0</v>
      </c>
      <c r="M32" s="208">
        <f>'Summe für Übertrag Onlinebogen'!F18</f>
        <v>0</v>
      </c>
      <c r="N32" s="208">
        <f>SUM(K32:M32)</f>
        <v>0</v>
      </c>
      <c r="S32" s="208" t="s">
        <v>104</v>
      </c>
      <c r="T32" s="208"/>
      <c r="U32" s="208"/>
      <c r="V32" s="208"/>
      <c r="W32" s="208"/>
      <c r="X32" s="208">
        <f>'Summe für Übertrag Onlinebogen'!F30</f>
        <v>0</v>
      </c>
      <c r="AA32" s="208" t="s">
        <v>108</v>
      </c>
      <c r="AB32" s="208"/>
      <c r="AC32" s="208">
        <f>'Summe für Übertrag Onlinebogen'!F41</f>
        <v>0</v>
      </c>
      <c r="AD32" s="208">
        <f>'Summe für Übertrag Onlinebogen'!F40</f>
        <v>0</v>
      </c>
      <c r="AE32" s="208">
        <f>'Summe für Übertrag Onlinebogen'!F42</f>
        <v>0</v>
      </c>
      <c r="AF32" s="208">
        <f>SUM(AC32:AE32)</f>
        <v>0</v>
      </c>
    </row>
    <row r="33" spans="9:14" x14ac:dyDescent="0.35">
      <c r="I33" s="579" t="s">
        <v>101</v>
      </c>
      <c r="J33" s="579"/>
      <c r="K33" s="208">
        <f>'Summe für Übertrag Onlinebogen'!F20</f>
        <v>0</v>
      </c>
      <c r="L33" s="208">
        <f>'Summe für Übertrag Onlinebogen'!F19</f>
        <v>0</v>
      </c>
      <c r="M33" s="208">
        <f>'Summe für Übertrag Onlinebogen'!F21</f>
        <v>0</v>
      </c>
      <c r="N33" s="208">
        <f>SUM(K33:M33)</f>
        <v>0</v>
      </c>
    </row>
    <row r="64" spans="1:40" ht="18.5" x14ac:dyDescent="0.45">
      <c r="A64" s="570" t="s">
        <v>116</v>
      </c>
      <c r="B64" s="570"/>
      <c r="C64" s="570"/>
      <c r="D64" s="570"/>
      <c r="E64" s="570"/>
      <c r="F64" s="570"/>
      <c r="G64" s="570"/>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381"/>
    </row>
    <row r="67" spans="2:11" ht="42" customHeight="1" x14ac:dyDescent="0.35">
      <c r="B67" s="211" t="s">
        <v>120</v>
      </c>
      <c r="C67" s="577" t="s">
        <v>117</v>
      </c>
      <c r="D67" s="578"/>
      <c r="E67" s="384"/>
      <c r="F67" s="577" t="s">
        <v>118</v>
      </c>
      <c r="G67" s="578"/>
      <c r="H67" s="212" t="s">
        <v>119</v>
      </c>
      <c r="I67" s="212" t="s">
        <v>121</v>
      </c>
      <c r="J67" s="212" t="s">
        <v>122</v>
      </c>
      <c r="K67" s="213" t="s">
        <v>105</v>
      </c>
    </row>
    <row r="68" spans="2:11" x14ac:dyDescent="0.35">
      <c r="B68" s="208" t="s">
        <v>136</v>
      </c>
      <c r="C68" s="571">
        <f>SUM('Summe für Übertrag Onlinebogen'!F57+'Summe für Übertrag Onlinebogen'!F65)</f>
        <v>0</v>
      </c>
      <c r="D68" s="572"/>
      <c r="E68" s="385"/>
      <c r="F68" s="571">
        <f>SUM('Summe für Übertrag Onlinebogen'!F59+'Summe für Übertrag Onlinebogen'!F67)</f>
        <v>0</v>
      </c>
      <c r="G68" s="572"/>
      <c r="H68" s="210">
        <f>SUM('Summe für Übertrag Onlinebogen'!F61+'Summe für Übertrag Onlinebogen'!F69)</f>
        <v>0</v>
      </c>
      <c r="I68" s="208"/>
      <c r="J68" s="208"/>
      <c r="K68" s="208">
        <f>SUM(C68:J68)</f>
        <v>0</v>
      </c>
    </row>
    <row r="69" spans="2:11" x14ac:dyDescent="0.35">
      <c r="B69" s="208" t="s">
        <v>1394</v>
      </c>
      <c r="C69" s="571">
        <f>SUM('Summe für Übertrag Onlinebogen'!F58+'Summe für Übertrag Onlinebogen'!F66)</f>
        <v>0</v>
      </c>
      <c r="D69" s="572"/>
      <c r="E69" s="385"/>
      <c r="F69" s="571">
        <f>SUM('Summe für Übertrag Onlinebogen'!F60+'Summe für Übertrag Onlinebogen'!F68)</f>
        <v>0</v>
      </c>
      <c r="G69" s="572"/>
      <c r="H69" s="210">
        <f>SUM('Summe für Übertrag Onlinebogen'!F62+'Summe für Übertrag Onlinebogen'!F70)</f>
        <v>0</v>
      </c>
      <c r="I69" s="208"/>
      <c r="J69" s="208"/>
      <c r="K69" s="208">
        <f>SUM(C69:J69)</f>
        <v>0</v>
      </c>
    </row>
    <row r="70" spans="2:11" x14ac:dyDescent="0.35">
      <c r="B70" s="208" t="s">
        <v>137</v>
      </c>
      <c r="C70" s="571">
        <f>'Summe für Übertrag Onlinebogen'!F73</f>
        <v>0</v>
      </c>
      <c r="D70" s="572"/>
      <c r="E70" s="385"/>
      <c r="F70" s="571">
        <f>'Summe für Übertrag Onlinebogen'!F77</f>
        <v>0</v>
      </c>
      <c r="G70" s="572"/>
      <c r="H70" s="210">
        <f>'Summe für Übertrag Onlinebogen'!F79</f>
        <v>0</v>
      </c>
      <c r="I70" s="208">
        <f>'Summe für Übertrag Onlinebogen'!F75</f>
        <v>0</v>
      </c>
      <c r="J70" s="208">
        <f>SUM('Summe für Übertrag Onlinebogen'!F81+'Summe für Übertrag Onlinebogen'!F83)</f>
        <v>0</v>
      </c>
      <c r="K70" s="208">
        <f>SUM(C70:J70)</f>
        <v>0</v>
      </c>
    </row>
    <row r="71" spans="2:11" x14ac:dyDescent="0.35">
      <c r="B71" s="208" t="s">
        <v>1394</v>
      </c>
      <c r="C71" s="571">
        <f>'Summe für Übertrag Onlinebogen'!F74</f>
        <v>0</v>
      </c>
      <c r="D71" s="572"/>
      <c r="E71" s="385"/>
      <c r="F71" s="571">
        <f>'Summe für Übertrag Onlinebogen'!F78</f>
        <v>0</v>
      </c>
      <c r="G71" s="572"/>
      <c r="H71" s="210">
        <f>'Summe für Übertrag Onlinebogen'!F80</f>
        <v>0</v>
      </c>
      <c r="I71" s="208">
        <f>'Summe für Übertrag Onlinebogen'!F76</f>
        <v>0</v>
      </c>
      <c r="J71" s="208">
        <f>SUM('Summe für Übertrag Onlinebogen'!F82+'Summe für Übertrag Onlinebogen'!F84)</f>
        <v>0</v>
      </c>
      <c r="K71" s="208">
        <f>SUM(C71:J71)</f>
        <v>0</v>
      </c>
    </row>
    <row r="95" spans="1:40" ht="18.5" x14ac:dyDescent="0.45">
      <c r="A95" s="570" t="s">
        <v>124</v>
      </c>
      <c r="B95" s="570"/>
      <c r="C95" s="570"/>
      <c r="D95" s="570"/>
      <c r="E95" s="570"/>
      <c r="F95" s="570"/>
      <c r="G95" s="570"/>
      <c r="H95" s="570"/>
      <c r="I95" s="570"/>
      <c r="J95" s="570"/>
      <c r="K95" s="570"/>
      <c r="L95" s="570"/>
      <c r="M95" s="570"/>
      <c r="N95" s="570"/>
      <c r="O95" s="570"/>
      <c r="P95" s="570"/>
      <c r="Q95" s="570"/>
      <c r="R95" s="570"/>
      <c r="S95" s="570"/>
      <c r="T95" s="570"/>
      <c r="U95" s="570"/>
      <c r="V95" s="570"/>
      <c r="W95" s="570"/>
      <c r="X95" s="570"/>
      <c r="Y95" s="570"/>
      <c r="Z95" s="570"/>
      <c r="AA95" s="570"/>
      <c r="AB95" s="570"/>
      <c r="AC95" s="570"/>
      <c r="AD95" s="570"/>
      <c r="AE95" s="570"/>
      <c r="AF95" s="570"/>
      <c r="AG95" s="570"/>
      <c r="AH95" s="570"/>
      <c r="AI95" s="570"/>
      <c r="AJ95" s="570"/>
      <c r="AK95" s="570"/>
      <c r="AL95" s="570"/>
      <c r="AM95" s="570"/>
      <c r="AN95" s="381"/>
    </row>
    <row r="98" spans="1:40" ht="29" x14ac:dyDescent="0.35">
      <c r="B98" s="211" t="s">
        <v>125</v>
      </c>
      <c r="C98" s="208" t="s">
        <v>105</v>
      </c>
    </row>
    <row r="99" spans="1:40" x14ac:dyDescent="0.35">
      <c r="B99" s="211" t="s">
        <v>31</v>
      </c>
      <c r="C99" s="208">
        <f>'Summe für Übertrag Onlinebogen'!F87</f>
        <v>0</v>
      </c>
    </row>
    <row r="100" spans="1:40" x14ac:dyDescent="0.35">
      <c r="B100" s="211" t="s">
        <v>1394</v>
      </c>
      <c r="C100" s="208">
        <f>'Summe für Übertrag Onlinebogen'!F88</f>
        <v>0</v>
      </c>
    </row>
    <row r="101" spans="1:40" x14ac:dyDescent="0.35">
      <c r="B101" s="211" t="s">
        <v>127</v>
      </c>
      <c r="C101" s="208">
        <f>'Summe für Übertrag Onlinebogen'!F89</f>
        <v>0</v>
      </c>
    </row>
    <row r="102" spans="1:40" x14ac:dyDescent="0.35">
      <c r="B102" s="211" t="s">
        <v>126</v>
      </c>
      <c r="C102" s="208">
        <f>'Summe für Übertrag Onlinebogen'!F92</f>
        <v>0</v>
      </c>
    </row>
    <row r="103" spans="1:40" ht="29" x14ac:dyDescent="0.35">
      <c r="B103" s="211" t="s">
        <v>128</v>
      </c>
      <c r="C103" s="208">
        <f>'Summe für Übertrag Onlinebogen'!F90</f>
        <v>0</v>
      </c>
    </row>
    <row r="104" spans="1:40" ht="29" x14ac:dyDescent="0.35">
      <c r="B104" s="211" t="s">
        <v>129</v>
      </c>
      <c r="C104" s="208">
        <f>'Summe für Übertrag Onlinebogen'!F91</f>
        <v>0</v>
      </c>
    </row>
    <row r="111" spans="1:40" ht="18.5" x14ac:dyDescent="0.45">
      <c r="A111" s="570" t="s">
        <v>1395</v>
      </c>
      <c r="B111" s="570"/>
      <c r="C111" s="570"/>
      <c r="D111" s="570"/>
      <c r="E111" s="570"/>
      <c r="F111" s="570"/>
      <c r="G111" s="570"/>
      <c r="H111" s="570"/>
      <c r="I111" s="570"/>
      <c r="J111" s="570"/>
      <c r="K111" s="570"/>
      <c r="L111" s="570"/>
      <c r="M111" s="570"/>
      <c r="N111" s="570"/>
      <c r="O111" s="570"/>
      <c r="P111" s="570"/>
      <c r="Q111" s="570"/>
      <c r="R111" s="570"/>
      <c r="S111" s="570"/>
      <c r="T111" s="570"/>
      <c r="U111" s="570"/>
      <c r="V111" s="570"/>
      <c r="W111" s="570"/>
      <c r="X111" s="570"/>
      <c r="Y111" s="570"/>
      <c r="Z111" s="570"/>
      <c r="AA111" s="570"/>
      <c r="AB111" s="570"/>
      <c r="AC111" s="570"/>
      <c r="AD111" s="570"/>
      <c r="AE111" s="570"/>
      <c r="AF111" s="570"/>
      <c r="AG111" s="570"/>
      <c r="AH111" s="570"/>
      <c r="AI111" s="570"/>
      <c r="AJ111" s="570"/>
      <c r="AK111" s="570"/>
      <c r="AL111" s="570"/>
      <c r="AM111" s="570"/>
      <c r="AN111" s="381"/>
    </row>
    <row r="114" spans="2:6" x14ac:dyDescent="0.35">
      <c r="B114" s="42" t="s">
        <v>130</v>
      </c>
      <c r="C114" s="42" t="s">
        <v>134</v>
      </c>
      <c r="D114" s="42" t="s">
        <v>135</v>
      </c>
      <c r="E114" s="42"/>
      <c r="F114" s="208" t="s">
        <v>105</v>
      </c>
    </row>
    <row r="115" spans="2:6" x14ac:dyDescent="0.35">
      <c r="B115" s="208" t="s">
        <v>131</v>
      </c>
      <c r="C115" s="208" t="e">
        <f>SUM(F115-D115)</f>
        <v>#DIV/0!</v>
      </c>
      <c r="D115" s="208" t="e">
        <f>'Summe für Übertrag Onlinebogen'!F96</f>
        <v>#DIV/0!</v>
      </c>
      <c r="E115" s="208"/>
      <c r="F115" s="208" t="e">
        <f>'Summe für Übertrag Onlinebogen'!F95</f>
        <v>#DIV/0!</v>
      </c>
    </row>
    <row r="116" spans="2:6" x14ac:dyDescent="0.35">
      <c r="B116" s="208" t="s">
        <v>132</v>
      </c>
      <c r="C116" s="215" t="e">
        <f>SUM(F116-D116)</f>
        <v>#DIV/0!</v>
      </c>
      <c r="D116" s="215" t="e">
        <f>'Summe für Übertrag Onlinebogen'!F102</f>
        <v>#DIV/0!</v>
      </c>
      <c r="E116" s="215"/>
      <c r="F116" s="208" t="e">
        <f>'Summe für Übertrag Onlinebogen'!F101</f>
        <v>#DIV/0!</v>
      </c>
    </row>
    <row r="130" spans="1:6" x14ac:dyDescent="0.35">
      <c r="A130" s="8" t="s">
        <v>1396</v>
      </c>
      <c r="C130" s="8" t="s">
        <v>1397</v>
      </c>
      <c r="D130" s="8" t="s">
        <v>22</v>
      </c>
      <c r="E130" s="8" t="s">
        <v>1398</v>
      </c>
      <c r="F130" s="8" t="s">
        <v>1399</v>
      </c>
    </row>
    <row r="131" spans="1:6" x14ac:dyDescent="0.35">
      <c r="A131" s="386" t="s">
        <v>1455</v>
      </c>
      <c r="B131" s="208"/>
      <c r="C131" s="386">
        <f>SUM(C132:C137)</f>
        <v>0</v>
      </c>
      <c r="D131" s="386">
        <f>SUM(D132:D137)</f>
        <v>0</v>
      </c>
      <c r="E131" s="386">
        <f>SUM(E132:E137)</f>
        <v>0</v>
      </c>
      <c r="F131" s="386">
        <f>SUM(F132:F137)</f>
        <v>0</v>
      </c>
    </row>
    <row r="132" spans="1:6" x14ac:dyDescent="0.35">
      <c r="A132" s="208" t="s">
        <v>923</v>
      </c>
      <c r="B132" s="208"/>
      <c r="C132" s="208">
        <f>COUNTIF('EFH weibliche Schülerinnen'!C59:E359,"1.1_Lebensplanung")</f>
        <v>0</v>
      </c>
      <c r="D132" s="208">
        <f>COUNTIF('EFH männliche Schüler'!C59:E359,"1.1_Lebensplanung")</f>
        <v>0</v>
      </c>
      <c r="E132" s="208">
        <f>COUNTIF('EFH divers'!C59:E359,"1.1_Lebensplanung")</f>
        <v>0</v>
      </c>
      <c r="F132" s="208">
        <f>SUM(C132:E132)</f>
        <v>0</v>
      </c>
    </row>
    <row r="133" spans="1:6" x14ac:dyDescent="0.35">
      <c r="A133" s="208" t="s">
        <v>924</v>
      </c>
      <c r="B133" s="208"/>
      <c r="C133" s="208">
        <f>COUNTIF('EFH weibliche Schülerinnen'!C59:E359,"1.2_Ausbildung")</f>
        <v>0</v>
      </c>
      <c r="D133" s="208">
        <f>COUNTIF('EFH männliche Schüler'!C59:E359,"1.2_Ausbildung")</f>
        <v>0</v>
      </c>
      <c r="E133" s="208">
        <f>COUNTIF('EFH divers'!C59:E359,"1.2_Ausbildung")</f>
        <v>0</v>
      </c>
      <c r="F133" s="208">
        <f t="shared" ref="F133:F189" si="0">SUM(C133:E133)</f>
        <v>0</v>
      </c>
    </row>
    <row r="134" spans="1:6" x14ac:dyDescent="0.35">
      <c r="A134" s="208" t="s">
        <v>925</v>
      </c>
      <c r="B134" s="208"/>
      <c r="C134" s="208">
        <f>COUNTIF('EFH weibliche Schülerinnen'!C59:E359,"1.3_Praktikum")</f>
        <v>0</v>
      </c>
      <c r="D134" s="208">
        <f>COUNTIF('EFH männliche Schüler'!C59:E359,"1.3_Praktikum")</f>
        <v>0</v>
      </c>
      <c r="E134" s="208">
        <f>COUNTIF('EFH divers'!C59:E359,"1.3_Praktikum")</f>
        <v>0</v>
      </c>
      <c r="F134" s="208">
        <f t="shared" si="0"/>
        <v>0</v>
      </c>
    </row>
    <row r="135" spans="1:6" x14ac:dyDescent="0.35">
      <c r="A135" s="208" t="s">
        <v>926</v>
      </c>
      <c r="B135" s="208"/>
      <c r="C135" s="208">
        <f>COUNTIF('EFH weibliche Schülerinnen'!C59:E359,"1.4_Maßnahmenvermittlung")</f>
        <v>0</v>
      </c>
      <c r="D135" s="208">
        <f>COUNTIF('EFH männliche Schüler'!C59:E359,"1.4_Maßnahmenvermittlung")</f>
        <v>0</v>
      </c>
      <c r="E135" s="208">
        <f>COUNTIF('EFH divers'!C59:E359,"1.4_Maßnahmenvermittlung")</f>
        <v>0</v>
      </c>
      <c r="F135" s="208">
        <f t="shared" si="0"/>
        <v>0</v>
      </c>
    </row>
    <row r="136" spans="1:6" x14ac:dyDescent="0.35">
      <c r="A136" s="208" t="s">
        <v>927</v>
      </c>
      <c r="B136" s="208"/>
      <c r="C136" s="208">
        <f>COUNTIF('EFH weibliche Schülerinnen'!C59:E359,"1.5_Zielvereinbarungsgespräch")</f>
        <v>0</v>
      </c>
      <c r="D136" s="208">
        <f>COUNTIF('EFH männliche Schüler'!C59:E359,"1.5_Zielvereinbarungsgespräch")</f>
        <v>0</v>
      </c>
      <c r="E136" s="208">
        <f>COUNTIF('EFH divers'!C59:E359,"1.5_Zielvereinbarungsgespräch")</f>
        <v>0</v>
      </c>
      <c r="F136" s="208">
        <f t="shared" si="0"/>
        <v>0</v>
      </c>
    </row>
    <row r="137" spans="1:6" x14ac:dyDescent="0.35">
      <c r="A137" s="208" t="s">
        <v>928</v>
      </c>
      <c r="B137" s="208"/>
      <c r="C137" s="208">
        <f>COUNTIF('EFH weibliche Schülerinnen'!C59:E359,"1.6_Sonstiges")</f>
        <v>0</v>
      </c>
      <c r="D137" s="208">
        <f>COUNTIF('EFH männliche Schüler'!C59:E359,"1.6_Sonstiges")</f>
        <v>0</v>
      </c>
      <c r="E137" s="208">
        <f>COUNTIF('EFH divers'!C59:E359,"1.6_Sonstiges")</f>
        <v>0</v>
      </c>
      <c r="F137" s="208">
        <f t="shared" si="0"/>
        <v>0</v>
      </c>
    </row>
    <row r="138" spans="1:6" x14ac:dyDescent="0.35">
      <c r="A138" s="386" t="s">
        <v>1456</v>
      </c>
      <c r="B138" s="208"/>
      <c r="C138" s="386">
        <f>SUM(C139:C149)</f>
        <v>0</v>
      </c>
      <c r="D138" s="386">
        <f>SUM(D139:D149)</f>
        <v>0</v>
      </c>
      <c r="E138" s="386">
        <f>SUM(E139:E149)</f>
        <v>0</v>
      </c>
      <c r="F138" s="386">
        <f>SUM(F139:F149)</f>
        <v>0</v>
      </c>
    </row>
    <row r="139" spans="1:6" x14ac:dyDescent="0.35">
      <c r="A139" s="208" t="s">
        <v>930</v>
      </c>
      <c r="B139" s="208"/>
      <c r="C139" s="208">
        <f>COUNTIF('EFH weibliche Schülerinnen'!C59:E359,"2.1_psychische Belastungen")</f>
        <v>0</v>
      </c>
      <c r="D139" s="208">
        <f>COUNTIF('EFH männliche Schüler'!C59:E359,"2.1_psychische Belastungen")</f>
        <v>0</v>
      </c>
      <c r="E139" s="208">
        <f>COUNTIF('EFH divers'!C59:E359,"2.1_psychische Belastungen")</f>
        <v>0</v>
      </c>
      <c r="F139" s="208">
        <f t="shared" si="0"/>
        <v>0</v>
      </c>
    </row>
    <row r="140" spans="1:6" x14ac:dyDescent="0.35">
      <c r="A140" s="208" t="s">
        <v>931</v>
      </c>
      <c r="B140" s="208"/>
      <c r="C140" s="208">
        <f>COUNTIF('EFH weibliche Schülerinnen'!C59:E359,"2.2_Familienthematik / Partnerschaft")</f>
        <v>0</v>
      </c>
      <c r="D140" s="208">
        <f>COUNTIF('EFH männliche Schüler'!C59:E359,"2.2_Familienthematik / Partnerschaft")</f>
        <v>0</v>
      </c>
      <c r="E140" s="208">
        <f>COUNTIF('EFH divers'!C59:E359,"2.2_Familienthematik / Partnerschaft")</f>
        <v>0</v>
      </c>
      <c r="F140" s="208">
        <f t="shared" si="0"/>
        <v>0</v>
      </c>
    </row>
    <row r="141" spans="1:6" x14ac:dyDescent="0.35">
      <c r="A141" s="208" t="s">
        <v>932</v>
      </c>
      <c r="B141" s="208"/>
      <c r="C141" s="208">
        <f>COUNTIF('EFH weibliche Schülerinnen'!C59:E359,"2.3_Freunde")</f>
        <v>0</v>
      </c>
      <c r="D141" s="208">
        <f>COUNTIF('EFH männliche Schüler'!C59:E359,"2.3_Freunde")</f>
        <v>0</v>
      </c>
      <c r="E141" s="208">
        <f>COUNTIF('EFH divers'!C59:E359,"2.3_Freunde")</f>
        <v>0</v>
      </c>
      <c r="F141" s="208">
        <f t="shared" si="0"/>
        <v>0</v>
      </c>
    </row>
    <row r="142" spans="1:6" x14ac:dyDescent="0.35">
      <c r="A142" s="208" t="s">
        <v>933</v>
      </c>
      <c r="B142" s="208"/>
      <c r="C142" s="208">
        <f>COUNTIF('EFH weibliche Schülerinnen'!C59:E359,"2.4_Drogenkonsum")</f>
        <v>0</v>
      </c>
      <c r="D142" s="208">
        <f>COUNTIF('EFH männliche Schüler'!C59:E359,"2.4_Drogenkonsum")</f>
        <v>0</v>
      </c>
      <c r="E142" s="208">
        <f>COUNTIF('EFH divers'!C59:E359,"2.4_Drogenkonsum")</f>
        <v>0</v>
      </c>
      <c r="F142" s="208">
        <f t="shared" si="0"/>
        <v>0</v>
      </c>
    </row>
    <row r="143" spans="1:6" x14ac:dyDescent="0.35">
      <c r="A143" s="208" t="s">
        <v>934</v>
      </c>
      <c r="B143" s="208"/>
      <c r="C143" s="208">
        <f>COUNTIF('EFH weibliche Schülerinnen'!C59:E359,"2.5_Finanzielle Situation")</f>
        <v>0</v>
      </c>
      <c r="D143" s="208">
        <f>COUNTIF('EFH männliche Schüler'!C59:E359,"2.5_Finanzielle Situation")</f>
        <v>0</v>
      </c>
      <c r="E143" s="208">
        <f>COUNTIF('EFH divers'!C59:E359,"2.5_Finanzielle Situation")</f>
        <v>0</v>
      </c>
      <c r="F143" s="208">
        <f t="shared" si="0"/>
        <v>0</v>
      </c>
    </row>
    <row r="144" spans="1:6" x14ac:dyDescent="0.35">
      <c r="A144" s="208" t="s">
        <v>935</v>
      </c>
      <c r="B144" s="208"/>
      <c r="C144" s="208">
        <f>COUNTIF('EFH weibliche Schülerinnen'!C59:E359,"2.6_Delinquenz")</f>
        <v>0</v>
      </c>
      <c r="D144" s="208">
        <f>COUNTIF('EFH männliche Schüler'!C59:E359,"2.6_Delinquenz")</f>
        <v>0</v>
      </c>
      <c r="E144" s="208">
        <f>COUNTIF('EFH divers'!C59:E359,"2.6_Delinquenz")</f>
        <v>0</v>
      </c>
      <c r="F144" s="208">
        <f t="shared" si="0"/>
        <v>0</v>
      </c>
    </row>
    <row r="145" spans="1:6" x14ac:dyDescent="0.35">
      <c r="A145" s="208" t="s">
        <v>936</v>
      </c>
      <c r="B145" s="208"/>
      <c r="C145" s="208">
        <f>COUNTIF('EFH weibliche Schülerinnen'!C59:E359,"2.7_Elternschaft")</f>
        <v>0</v>
      </c>
      <c r="D145" s="208">
        <f>COUNTIF('EFH männliche Schüler'!C59:E359,"2.7_Elternschaft")</f>
        <v>0</v>
      </c>
      <c r="E145" s="208">
        <f>COUNTIF('EFH divers'!C59:E359,"2.7_Elternschaft")</f>
        <v>0</v>
      </c>
      <c r="F145" s="208">
        <f>SUM(C145:E145)</f>
        <v>0</v>
      </c>
    </row>
    <row r="146" spans="1:6" x14ac:dyDescent="0.35">
      <c r="A146" s="208" t="s">
        <v>937</v>
      </c>
      <c r="B146" s="208"/>
      <c r="C146" s="208">
        <f>COUNTIF('EFH weibliche Schülerinnen'!C59:E359,"2.8_Aufenthaltsstatus")</f>
        <v>0</v>
      </c>
      <c r="D146" s="208">
        <f>COUNTIF('EFH männliche Schüler'!C59:E359,"2.8_Aufenthaltsstatus")</f>
        <v>0</v>
      </c>
      <c r="E146" s="208">
        <f>COUNTIF('EFH divers'!C59:E359,"2.8_Aufenthaltsstatus")</f>
        <v>0</v>
      </c>
      <c r="F146" s="208">
        <f t="shared" si="0"/>
        <v>0</v>
      </c>
    </row>
    <row r="147" spans="1:6" x14ac:dyDescent="0.35">
      <c r="A147" s="208" t="s">
        <v>938</v>
      </c>
      <c r="B147" s="208"/>
      <c r="C147" s="208">
        <f>COUNTIF('EFH weibliche Schülerinnen'!C59:E359,"2.9_Abschiebung")</f>
        <v>0</v>
      </c>
      <c r="D147" s="208">
        <f>COUNTIF('EFH männliche Schüler'!C59:E359,"2.9_Abschiebung")</f>
        <v>0</v>
      </c>
      <c r="E147" s="208">
        <f>COUNTIF('EFH divers'!C59:E359,"2.9_Abschiebung")</f>
        <v>0</v>
      </c>
      <c r="F147" s="208">
        <f>SUM(C147:E147)</f>
        <v>0</v>
      </c>
    </row>
    <row r="148" spans="1:6" x14ac:dyDescent="0.35">
      <c r="A148" s="208" t="s">
        <v>977</v>
      </c>
      <c r="B148" s="208"/>
      <c r="C148" s="208">
        <f>COUNTIF('EFH weibliche Schülerinnen'!C59:E359,"2.10_Freizeitgestaltung")</f>
        <v>0</v>
      </c>
      <c r="D148" s="208">
        <f>COUNTIF('EFH männliche Schüler'!C59:E359,"2.10_Freizeitgestaltung")</f>
        <v>0</v>
      </c>
      <c r="E148" s="208">
        <f>COUNTIF('EFH divers'!C59:E359,"2.10_Freizeitgestaltung")</f>
        <v>0</v>
      </c>
      <c r="F148" s="208">
        <f t="shared" si="0"/>
        <v>0</v>
      </c>
    </row>
    <row r="149" spans="1:6" x14ac:dyDescent="0.35">
      <c r="A149" s="208" t="s">
        <v>978</v>
      </c>
      <c r="B149" s="208"/>
      <c r="C149" s="208">
        <f>COUNTIF('EFH weibliche Schülerinnen'!C59:E359,"2.11_Sonstiges")</f>
        <v>0</v>
      </c>
      <c r="D149" s="208">
        <f>COUNTIF('EFH männliche Schüler'!C59:E359,"2.11_Sonstiges")</f>
        <v>0</v>
      </c>
      <c r="E149" s="208">
        <f>COUNTIF('EFH divers'!C59:E359,"2.11_Sonstiges")</f>
        <v>0</v>
      </c>
      <c r="F149" s="208">
        <f t="shared" si="0"/>
        <v>0</v>
      </c>
    </row>
    <row r="150" spans="1:6" x14ac:dyDescent="0.35">
      <c r="A150" s="386" t="s">
        <v>1457</v>
      </c>
      <c r="B150" s="208"/>
      <c r="C150" s="386">
        <f>SUM(C151:C159)</f>
        <v>0</v>
      </c>
      <c r="D150" s="386">
        <f>SUM(D151:D159)</f>
        <v>0</v>
      </c>
      <c r="E150" s="386">
        <f>SUM(E151:E159)</f>
        <v>0</v>
      </c>
      <c r="F150" s="386">
        <f>SUM(F151:F159)</f>
        <v>0</v>
      </c>
    </row>
    <row r="151" spans="1:6" x14ac:dyDescent="0.35">
      <c r="A151" s="208" t="s">
        <v>940</v>
      </c>
      <c r="B151" s="208"/>
      <c r="C151" s="208">
        <f>COUNTIF('EFH weibliche Schülerinnen'!C59:E359,"3.1_Verhalten")</f>
        <v>0</v>
      </c>
      <c r="D151" s="208">
        <f>COUNTIF('EFH männliche Schüler'!C59:E359,"3.1_Verhalten")</f>
        <v>0</v>
      </c>
      <c r="E151" s="208">
        <f>COUNTIF('EFH divers'!C59:E359,"3.1_Verhalten")</f>
        <v>0</v>
      </c>
      <c r="F151" s="208">
        <f t="shared" si="0"/>
        <v>0</v>
      </c>
    </row>
    <row r="152" spans="1:6" x14ac:dyDescent="0.35">
      <c r="A152" s="208" t="s">
        <v>941</v>
      </c>
      <c r="B152" s="208"/>
      <c r="C152" s="208">
        <f>COUNTIF('EFH weibliche Schülerinnen'!C59:E359,"3.2_Probleme mit Mitschüler/innen")</f>
        <v>0</v>
      </c>
      <c r="D152" s="208">
        <f>COUNTIF('EFH männliche Schüler'!C59:E359,"3.2_Probleme mit Mitschüler/innen")</f>
        <v>0</v>
      </c>
      <c r="E152" s="208">
        <f>COUNTIF('EFH divers'!C59:E359,"3.2_Probleme mit Mitschüler/innen")</f>
        <v>0</v>
      </c>
      <c r="F152" s="208">
        <f t="shared" si="0"/>
        <v>0</v>
      </c>
    </row>
    <row r="153" spans="1:6" x14ac:dyDescent="0.35">
      <c r="A153" s="208" t="s">
        <v>942</v>
      </c>
      <c r="B153" s="208"/>
      <c r="C153" s="208">
        <f>COUNTIF('EFH weibliche Schülerinnen'!C59:E359,"3.3_Probleme mit Lehrkräften")</f>
        <v>0</v>
      </c>
      <c r="D153" s="208">
        <f>COUNTIF('EFH männliche Schüler'!C59:E359,"3.3_Probleme mit Lehrkräften")</f>
        <v>0</v>
      </c>
      <c r="E153" s="208">
        <f>COUNTIF('EFH divers'!C59:E359,"3.3_Probleme mit Lehrkräften")</f>
        <v>0</v>
      </c>
      <c r="F153" s="208">
        <f t="shared" si="0"/>
        <v>0</v>
      </c>
    </row>
    <row r="154" spans="1:6" x14ac:dyDescent="0.35">
      <c r="A154" s="208" t="s">
        <v>943</v>
      </c>
      <c r="B154" s="208"/>
      <c r="C154" s="208">
        <f>COUNTIF('EFH weibliche Schülerinnen'!C59:E359,"3.4_Überforderung")</f>
        <v>0</v>
      </c>
      <c r="D154" s="208">
        <f>COUNTIF('EFH männliche Schüler'!C59:E359,"3.4_Überforderung")</f>
        <v>0</v>
      </c>
      <c r="E154" s="208">
        <f>COUNTIF('EFH divers'!C59:E359,"3.4_Überforderung")</f>
        <v>0</v>
      </c>
      <c r="F154" s="208">
        <f t="shared" si="0"/>
        <v>0</v>
      </c>
    </row>
    <row r="155" spans="1:6" x14ac:dyDescent="0.35">
      <c r="A155" s="208" t="s">
        <v>944</v>
      </c>
      <c r="B155" s="208"/>
      <c r="C155" s="208">
        <f>COUNTIF('EFH weibliche Schülerinnen'!C59:E359,"3.5_ Fehlzeiten")</f>
        <v>0</v>
      </c>
      <c r="D155" s="208">
        <f>COUNTIF('EFH männliche Schüler'!C59:E359,"3.5_ Fehlzeiten")</f>
        <v>0</v>
      </c>
      <c r="E155" s="208">
        <f>COUNTIF('EFH divers'!C59:E359,"3.5_ Fehlzeiten")</f>
        <v>0</v>
      </c>
      <c r="F155" s="208">
        <f t="shared" si="0"/>
        <v>0</v>
      </c>
    </row>
    <row r="156" spans="1:6" x14ac:dyDescent="0.35">
      <c r="A156" s="208" t="s">
        <v>945</v>
      </c>
      <c r="B156" s="208"/>
      <c r="C156" s="208">
        <f>COUNTIF('EFH weibliche Schülerinnen'!C59:E359,"3.6_§90 SchulG")</f>
        <v>0</v>
      </c>
      <c r="D156" s="208">
        <f>COUNTIF('EFH männliche Schüler'!C59:E359,"3.6_§90 SchulG")</f>
        <v>0</v>
      </c>
      <c r="E156" s="208">
        <f>COUNTIF('EFH divers'!C59:E359,"3.6_§90 SchulG")</f>
        <v>0</v>
      </c>
      <c r="F156" s="208">
        <f t="shared" si="0"/>
        <v>0</v>
      </c>
    </row>
    <row r="157" spans="1:6" x14ac:dyDescent="0.35">
      <c r="A157" s="208" t="s">
        <v>946</v>
      </c>
      <c r="B157" s="208"/>
      <c r="C157" s="208">
        <f>COUNTIF('EFH weibliche Schülerinnen'!C59:E359,"3.7_Schulabbruch")</f>
        <v>0</v>
      </c>
      <c r="D157" s="208">
        <f>COUNTIF('EFH männliche Schüler'!C59:E359,"3.7_Schulabbruch")</f>
        <v>0</v>
      </c>
      <c r="E157" s="208">
        <f>COUNTIF('EFH divers'!C59:E359,"3.7_Schulabbruch")</f>
        <v>0</v>
      </c>
      <c r="F157" s="208">
        <f t="shared" si="0"/>
        <v>0</v>
      </c>
    </row>
    <row r="158" spans="1:6" x14ac:dyDescent="0.35">
      <c r="A158" s="208" t="s">
        <v>976</v>
      </c>
      <c r="B158" s="208"/>
      <c r="C158" s="208">
        <f>COUNTIF('EFH weibliche Schülerinnen'!C59:E359,"3.8_Streitschlichtung")</f>
        <v>0</v>
      </c>
      <c r="D158" s="208">
        <f>COUNTIF('EFH männliche Schüler'!C59:E359,"3.8_Streitschlichtung")</f>
        <v>0</v>
      </c>
      <c r="E158" s="208">
        <f>COUNTIF('EFH divers'!C59:E359,"3.8_Streitschlichtung")</f>
        <v>0</v>
      </c>
      <c r="F158" s="208">
        <f t="shared" si="0"/>
        <v>0</v>
      </c>
    </row>
    <row r="159" spans="1:6" x14ac:dyDescent="0.35">
      <c r="A159" s="208" t="s">
        <v>979</v>
      </c>
      <c r="B159" s="208"/>
      <c r="C159" s="208">
        <f>COUNTIF('EFH weibliche Schülerinnen'!C59:E359,"3.9_Sonstiges")</f>
        <v>0</v>
      </c>
      <c r="D159" s="208">
        <f>COUNTIF('EFH männliche Schüler'!C59:E359,"3.9_Sonstiges")</f>
        <v>0</v>
      </c>
      <c r="E159" s="208">
        <f>COUNTIF('EFH divers'!C59:E359,"3.9_Sonstiges")</f>
        <v>0</v>
      </c>
      <c r="F159" s="208">
        <f t="shared" si="0"/>
        <v>0</v>
      </c>
    </row>
    <row r="160" spans="1:6" x14ac:dyDescent="0.35">
      <c r="A160" s="386" t="s">
        <v>1458</v>
      </c>
      <c r="B160" s="208"/>
      <c r="C160" s="386">
        <f>SUM(C161:C169)</f>
        <v>0</v>
      </c>
      <c r="D160" s="386">
        <f>SUM(D161:D169)</f>
        <v>0</v>
      </c>
      <c r="E160" s="386">
        <f>SUM(E161:E169)</f>
        <v>0</v>
      </c>
      <c r="F160" s="386">
        <f>SUM(F161:F169)</f>
        <v>0</v>
      </c>
    </row>
    <row r="161" spans="1:6" x14ac:dyDescent="0.35">
      <c r="A161" s="208" t="s">
        <v>947</v>
      </c>
      <c r="B161" s="208"/>
      <c r="C161" s="208">
        <f>COUNTIF('EFH weibliche Schülerinnen'!C59:E359,"4.1_Verhalten")</f>
        <v>0</v>
      </c>
      <c r="D161" s="208">
        <f>COUNTIF('EFH männliche Schüler'!C59:E359,"4.1_Verhalten")</f>
        <v>0</v>
      </c>
      <c r="E161" s="208">
        <f>COUNTIF('EFH divers'!C59:E359,"4.1_Verhalten")</f>
        <v>0</v>
      </c>
      <c r="F161" s="208">
        <f t="shared" si="0"/>
        <v>0</v>
      </c>
    </row>
    <row r="162" spans="1:6" x14ac:dyDescent="0.35">
      <c r="A162" s="208" t="s">
        <v>948</v>
      </c>
      <c r="B162" s="208"/>
      <c r="C162" s="208">
        <f>COUNTIF('EFH weibliche Schülerinnen'!C59:E359,"4.2_Probleme mit Mitschüler/innen")</f>
        <v>0</v>
      </c>
      <c r="D162" s="208">
        <f>COUNTIF('EFH männliche Schüler'!C59:E359,"4.2_Probleme mit Mitschüler/innen")</f>
        <v>0</v>
      </c>
      <c r="E162" s="208">
        <f>COUNTIF('EFH divers'!C59:E359,"4.2_Probleme mit Mitschüler/innen")</f>
        <v>0</v>
      </c>
      <c r="F162" s="208">
        <f t="shared" si="0"/>
        <v>0</v>
      </c>
    </row>
    <row r="163" spans="1:6" x14ac:dyDescent="0.35">
      <c r="A163" s="208" t="s">
        <v>949</v>
      </c>
      <c r="B163" s="208"/>
      <c r="C163" s="208">
        <f>COUNTIF('EFH weibliche Schülerinnen'!C59:E359,"4.3_Probleme mit Lehrkräften")</f>
        <v>0</v>
      </c>
      <c r="D163" s="208">
        <f>COUNTIF('EFH männliche Schüler'!C59:E359,"4.3_Probleme mit Lehrkräften")</f>
        <v>0</v>
      </c>
      <c r="E163" s="208">
        <f>COUNTIF('EFH divers'!C59:E359,"4.3_Probleme mit Lehrkräften")</f>
        <v>0</v>
      </c>
      <c r="F163" s="208">
        <f t="shared" si="0"/>
        <v>0</v>
      </c>
    </row>
    <row r="164" spans="1:6" x14ac:dyDescent="0.35">
      <c r="A164" s="208" t="s">
        <v>950</v>
      </c>
      <c r="B164" s="208"/>
      <c r="C164" s="208">
        <f>COUNTIF('EFH weibliche Schülerinnen'!C59:E359,"4.4_Probleme / Schwierigkeiten im Betrieb")</f>
        <v>0</v>
      </c>
      <c r="D164" s="208">
        <f>COUNTIF('EFH männliche Schüler'!C59:E359,"4.4_Probleme / Schwierigkeiten im Betrieb")</f>
        <v>0</v>
      </c>
      <c r="E164" s="208">
        <f>COUNTIF('EFH divers'!C59:E359,"4.4_Probleme / Schwierigkeiten im Betrieb")</f>
        <v>0</v>
      </c>
      <c r="F164" s="208">
        <f t="shared" si="0"/>
        <v>0</v>
      </c>
    </row>
    <row r="165" spans="1:6" x14ac:dyDescent="0.35">
      <c r="A165" s="208" t="s">
        <v>951</v>
      </c>
      <c r="B165" s="208"/>
      <c r="C165" s="208">
        <f>COUNTIF('EFH weibliche Schülerinnen'!C59:E359,"4.5_Überforderung")</f>
        <v>0</v>
      </c>
      <c r="D165" s="208">
        <f>COUNTIF('EFH männliche Schüler'!C59:E359,"4.5_Überforderung")</f>
        <v>0</v>
      </c>
      <c r="E165" s="208">
        <f>COUNTIF('EFH divers'!C59:E359,"4.5_Überforderung")</f>
        <v>0</v>
      </c>
      <c r="F165" s="208">
        <f t="shared" si="0"/>
        <v>0</v>
      </c>
    </row>
    <row r="166" spans="1:6" x14ac:dyDescent="0.35">
      <c r="A166" s="208" t="s">
        <v>952</v>
      </c>
      <c r="B166" s="208"/>
      <c r="C166" s="208">
        <f>COUNTIF('EFH weibliche Schülerinnen'!C59:E359,"4.6_Fehlzeiten")</f>
        <v>0</v>
      </c>
      <c r="D166" s="208">
        <f>COUNTIF('EFH männliche Schüler'!C59:E359,"4.6_Fehlzeiten")</f>
        <v>0</v>
      </c>
      <c r="E166" s="208">
        <f>COUNTIF('EFH divers'!C59:E359,"4.6_Fehlzeiten")</f>
        <v>0</v>
      </c>
      <c r="F166" s="208">
        <f t="shared" si="0"/>
        <v>0</v>
      </c>
    </row>
    <row r="167" spans="1:6" x14ac:dyDescent="0.35">
      <c r="A167" s="208" t="s">
        <v>953</v>
      </c>
      <c r="B167" s="208"/>
      <c r="C167" s="208">
        <f>COUNTIF('EFH weibliche Schülerinnen'!C59:E359,"4.7_§90 SchulG")</f>
        <v>0</v>
      </c>
      <c r="D167" s="208">
        <f>COUNTIF('EFH männliche Schüler'!C59:E359,"4.7_§90 SchulG")</f>
        <v>0</v>
      </c>
      <c r="E167" s="208">
        <f>COUNTIF('EFH divers'!C59:E359,"4.7_§90 SchulG")</f>
        <v>0</v>
      </c>
      <c r="F167" s="208">
        <f t="shared" si="0"/>
        <v>0</v>
      </c>
    </row>
    <row r="168" spans="1:6" x14ac:dyDescent="0.35">
      <c r="A168" s="208" t="s">
        <v>954</v>
      </c>
      <c r="B168" s="208"/>
      <c r="C168" s="208">
        <f>COUNTIF('EFH weibliche Schülerinnen'!C59:E359,"4.8_Schulabbruch")</f>
        <v>0</v>
      </c>
      <c r="D168" s="208">
        <f>COUNTIF('EFH männliche Schüler'!C59:E359,"4.8_Schulabbruch")</f>
        <v>0</v>
      </c>
      <c r="E168" s="208">
        <f>COUNTIF('EFH divers'!C59:E359,"4.8_Schulabbruch")</f>
        <v>0</v>
      </c>
      <c r="F168" s="208">
        <f t="shared" si="0"/>
        <v>0</v>
      </c>
    </row>
    <row r="169" spans="1:6" x14ac:dyDescent="0.35">
      <c r="A169" s="208" t="s">
        <v>955</v>
      </c>
      <c r="B169" s="208"/>
      <c r="C169" s="208">
        <f>COUNTIF('EFH weibliche Schülerinnen'!C59:E359,"4.9_Sonstiges")</f>
        <v>0</v>
      </c>
      <c r="D169" s="208">
        <f>COUNTIF('EFH männliche Schüler'!C59:E359,"4.9_Sonstiges")</f>
        <v>0</v>
      </c>
      <c r="E169" s="208">
        <f>COUNTIF('EFH divers'!C59:E359,"4.9_Sonstiges")</f>
        <v>0</v>
      </c>
      <c r="F169" s="208">
        <f t="shared" si="0"/>
        <v>0</v>
      </c>
    </row>
    <row r="170" spans="1:6" x14ac:dyDescent="0.35">
      <c r="A170" s="386" t="s">
        <v>1459</v>
      </c>
      <c r="B170" s="208"/>
      <c r="C170" s="386">
        <f>SUM(C171:C175)</f>
        <v>0</v>
      </c>
      <c r="D170" s="386">
        <f>SUM(D171:D175)</f>
        <v>0</v>
      </c>
      <c r="E170" s="386">
        <f>SUM(E171:E175)</f>
        <v>0</v>
      </c>
      <c r="F170" s="386">
        <f>SUM(F171:F175)</f>
        <v>0</v>
      </c>
    </row>
    <row r="171" spans="1:6" x14ac:dyDescent="0.35">
      <c r="A171" s="208" t="s">
        <v>957</v>
      </c>
      <c r="B171" s="208"/>
      <c r="C171" s="208">
        <f>COUNTIF('EFH weibliche Schülerinnen'!C59:E359,"5.1_Sucht / Drogenproblematik")</f>
        <v>0</v>
      </c>
      <c r="D171" s="208">
        <f>COUNTIF('EFH männliche Schüler'!C59:E359,"5.1_Sucht / Drogenproblematik")</f>
        <v>0</v>
      </c>
      <c r="E171" s="208">
        <f>COUNTIF('EFH divers'!C59:E359,"5.1_Sucht / Drogenproblematik")</f>
        <v>0</v>
      </c>
      <c r="F171" s="208">
        <f t="shared" si="0"/>
        <v>0</v>
      </c>
    </row>
    <row r="172" spans="1:6" x14ac:dyDescent="0.35">
      <c r="A172" s="208" t="s">
        <v>958</v>
      </c>
      <c r="B172" s="208"/>
      <c r="C172" s="208">
        <f>COUNTIF('EFH weibliche Schülerinnen'!C59:E359,"5.2_psychische Erkrankungen")</f>
        <v>0</v>
      </c>
      <c r="D172" s="208">
        <f>COUNTIF('EFH männliche Schüler'!C59:E359,"5.2_psychische Erkrankungen")</f>
        <v>0</v>
      </c>
      <c r="E172" s="208">
        <f>COUNTIF('EFH divers'!C59:E359,"5.2_psychische Erkrankungen")</f>
        <v>0</v>
      </c>
      <c r="F172" s="208">
        <f t="shared" si="0"/>
        <v>0</v>
      </c>
    </row>
    <row r="173" spans="1:6" x14ac:dyDescent="0.35">
      <c r="A173" s="208" t="s">
        <v>959</v>
      </c>
      <c r="B173" s="208"/>
      <c r="C173" s="208">
        <f>COUNTIF('EFH weibliche Schülerinnen'!C59:E359,"5.3_physische Erkrankungen")</f>
        <v>0</v>
      </c>
      <c r="D173" s="208">
        <f>COUNTIF('EFH männliche Schüler'!C59:E359,"5.3_physische Erkrankungen")</f>
        <v>0</v>
      </c>
      <c r="E173" s="208">
        <f>COUNTIF('EFH divers'!C59:E359,"5.3_physische Erkrankungen")</f>
        <v>0</v>
      </c>
      <c r="F173" s="208">
        <f t="shared" si="0"/>
        <v>0</v>
      </c>
    </row>
    <row r="174" spans="1:6" x14ac:dyDescent="0.35">
      <c r="A174" s="208" t="s">
        <v>960</v>
      </c>
      <c r="B174" s="208"/>
      <c r="C174" s="208">
        <f>COUNTIF('EFH weibliche Schülerinnen'!C59:E359,"5.4_therapiestationärer Aufenthalt")</f>
        <v>0</v>
      </c>
      <c r="D174" s="208">
        <f>COUNTIF('EFH männliche Schüler'!C59:E359,"5.4_therapiestationärer Aufenthalt")</f>
        <v>0</v>
      </c>
      <c r="E174" s="208">
        <f>COUNTIF('EFH divers'!C59:E359,"5.4_therapiestationärer Aufenthalt")</f>
        <v>0</v>
      </c>
      <c r="F174" s="208">
        <f t="shared" si="0"/>
        <v>0</v>
      </c>
    </row>
    <row r="175" spans="1:6" x14ac:dyDescent="0.35">
      <c r="A175" s="208" t="s">
        <v>961</v>
      </c>
      <c r="B175" s="208"/>
      <c r="C175" s="208">
        <f>COUNTIF('EFH weibliche Schülerinnen'!C59:E359,"5.5_Sonstiges")</f>
        <v>0</v>
      </c>
      <c r="D175" s="208">
        <f>COUNTIF('EFH männliche Schüler'!C59:E359,"5.5_Sonstiges")</f>
        <v>0</v>
      </c>
      <c r="E175" s="208">
        <f>COUNTIF('EFH divers'!C59:E359,"5.5_Sonstiges")</f>
        <v>0</v>
      </c>
      <c r="F175" s="208">
        <f t="shared" si="0"/>
        <v>0</v>
      </c>
    </row>
    <row r="176" spans="1:6" x14ac:dyDescent="0.35">
      <c r="A176" s="386" t="s">
        <v>1460</v>
      </c>
      <c r="B176" s="208"/>
      <c r="C176" s="386">
        <f>SUM(C177:C181)</f>
        <v>0</v>
      </c>
      <c r="D176" s="386">
        <f>SUM(D177:D181)</f>
        <v>0</v>
      </c>
      <c r="E176" s="386">
        <f>SUM(E177:E181)</f>
        <v>0</v>
      </c>
      <c r="F176" s="386">
        <f>SUM(F177:F181)</f>
        <v>0</v>
      </c>
    </row>
    <row r="177" spans="1:6" x14ac:dyDescent="0.35">
      <c r="A177" s="208" t="s">
        <v>963</v>
      </c>
      <c r="B177" s="208"/>
      <c r="C177" s="208">
        <f>COUNTIF('EFH weibliche Schülerinnen'!C59:E359,"6.1_sexuelle Übergriffe")</f>
        <v>0</v>
      </c>
      <c r="D177" s="208">
        <f>COUNTIF('EFH männliche Schüler'!C59:E359,"6.1_sexuelle Übergriffe")</f>
        <v>0</v>
      </c>
      <c r="E177" s="208">
        <f>COUNTIF('EFH divers'!C59:E359,"6.1_sexuelle Übergriffe")</f>
        <v>0</v>
      </c>
      <c r="F177" s="208">
        <f t="shared" si="0"/>
        <v>0</v>
      </c>
    </row>
    <row r="178" spans="1:6" x14ac:dyDescent="0.35">
      <c r="A178" s="208" t="s">
        <v>964</v>
      </c>
      <c r="B178" s="208"/>
      <c r="C178" s="208">
        <f>COUNTIF('EFH weibliche Schülerinnen'!C59:E359,"6.2_sexualisierte Gewalt (strafrechtlich verfolgbar)")</f>
        <v>0</v>
      </c>
      <c r="D178" s="208">
        <f>COUNTIF('EFH männliche Schüler'!C59:E359,"6.2_sexualisierte Gewalt (strafrechtlich verfolgbar)")</f>
        <v>0</v>
      </c>
      <c r="E178" s="208">
        <f>COUNTIF('EFH divers'!C59:E359,"6.2_sexualisierte Gewalt (strafrechtlich verfolgbar)")</f>
        <v>0</v>
      </c>
      <c r="F178" s="208">
        <f t="shared" si="0"/>
        <v>0</v>
      </c>
    </row>
    <row r="179" spans="1:6" x14ac:dyDescent="0.35">
      <c r="A179" s="208" t="s">
        <v>965</v>
      </c>
      <c r="B179" s="208"/>
      <c r="C179" s="208">
        <f>COUNTIF('EFH weibliche Schülerinnen'!C59:E359,"6.3_psychische Gewalt")</f>
        <v>0</v>
      </c>
      <c r="D179" s="208">
        <f>COUNTIF('EFH männliche Schüler'!C59:E359,"6.3_psychische Gewalt")</f>
        <v>0</v>
      </c>
      <c r="E179" s="208">
        <f>COUNTIF('EFH divers'!C59:E359,"6.3_psychische Gewalt")</f>
        <v>0</v>
      </c>
      <c r="F179" s="208">
        <f t="shared" si="0"/>
        <v>0</v>
      </c>
    </row>
    <row r="180" spans="1:6" x14ac:dyDescent="0.35">
      <c r="A180" s="208" t="s">
        <v>966</v>
      </c>
      <c r="B180" s="208"/>
      <c r="C180" s="208">
        <f>COUNTIF('EFH weibliche Schülerinnen'!C59:E359,"6.4_körperliche Gewalt")</f>
        <v>0</v>
      </c>
      <c r="D180" s="208">
        <f>COUNTIF('EFH männliche Schüler'!C59:E359,"6.4_körperliche Gewalt")</f>
        <v>0</v>
      </c>
      <c r="E180" s="208">
        <f>COUNTIF('EFH divers'!C59:E359,"6.4_körperliche Gewalt")</f>
        <v>0</v>
      </c>
      <c r="F180" s="208">
        <f t="shared" si="0"/>
        <v>0</v>
      </c>
    </row>
    <row r="181" spans="1:6" x14ac:dyDescent="0.35">
      <c r="A181" s="208" t="s">
        <v>967</v>
      </c>
      <c r="B181" s="208"/>
      <c r="C181" s="208">
        <f>COUNTIF('EFH weibliche Schülerinnen'!C59:E359,"6.5_Sonstiges")</f>
        <v>0</v>
      </c>
      <c r="D181" s="208">
        <f>COUNTIF('EFH männliche Schüler'!C59:E359,"6.5_Sonstiges")</f>
        <v>0</v>
      </c>
      <c r="E181" s="208">
        <f>COUNTIF('EFH divers'!C59:E359,"6.5_Sonstiges")</f>
        <v>0</v>
      </c>
      <c r="F181" s="208">
        <f t="shared" si="0"/>
        <v>0</v>
      </c>
    </row>
    <row r="182" spans="1:6" x14ac:dyDescent="0.35">
      <c r="A182" s="386" t="s">
        <v>121</v>
      </c>
      <c r="B182" s="208"/>
      <c r="C182" s="386">
        <f>SUM(C183:C187)</f>
        <v>0</v>
      </c>
      <c r="D182" s="386">
        <f>SUM(D183:D187)</f>
        <v>0</v>
      </c>
      <c r="E182" s="386">
        <f>SUM(E183:E187)</f>
        <v>0</v>
      </c>
      <c r="F182" s="386">
        <f>SUM(F183:F187)</f>
        <v>0</v>
      </c>
    </row>
    <row r="183" spans="1:6" x14ac:dyDescent="0.35">
      <c r="A183" s="208" t="s">
        <v>969</v>
      </c>
      <c r="B183" s="208"/>
      <c r="C183" s="208">
        <f>COUNTIF('EFH weibliche Schülerinnen'!C59:E359,"7.1_einzelne/r Schüler/in")</f>
        <v>0</v>
      </c>
      <c r="D183" s="208">
        <f>COUNTIF('EFH männliche Schüler'!C59:E359,"7.1_einzelne/r Schüler/in")</f>
        <v>0</v>
      </c>
      <c r="E183" s="208">
        <f>COUNTIF('EFH divers'!C59:E359,"7.1_einzelne/r Schüler/in")</f>
        <v>0</v>
      </c>
      <c r="F183" s="208">
        <f t="shared" si="0"/>
        <v>0</v>
      </c>
    </row>
    <row r="184" spans="1:6" x14ac:dyDescent="0.35">
      <c r="A184" s="208" t="s">
        <v>970</v>
      </c>
      <c r="B184" s="208"/>
      <c r="C184" s="208">
        <f>COUNTIF('EFH weibliche Schülerinnen'!C59:E359,"7.2_in der Klasse")</f>
        <v>0</v>
      </c>
      <c r="D184" s="208">
        <f>COUNTIF('EFH männliche Schüler'!C59:E359,"7.2_in der Klasse")</f>
        <v>0</v>
      </c>
      <c r="E184" s="208">
        <f>COUNTIF('EFH divers'!C59:E359,"7.2_in der Klasse")</f>
        <v>0</v>
      </c>
      <c r="F184" s="208">
        <f t="shared" si="0"/>
        <v>0</v>
      </c>
    </row>
    <row r="185" spans="1:6" x14ac:dyDescent="0.35">
      <c r="A185" s="208" t="s">
        <v>971</v>
      </c>
      <c r="B185" s="208"/>
      <c r="C185" s="208">
        <f>COUNTIF('EFH weibliche Schülerinnen'!C59:E359,"7.3_in der Ausbildung")</f>
        <v>0</v>
      </c>
      <c r="D185" s="208">
        <f>COUNTIF('EFH männliche Schüler'!C59:E359,"7.3_in der Ausbildung")</f>
        <v>0</v>
      </c>
      <c r="E185" s="208">
        <f>COUNTIF('EFH divers'!C59:E359,"7.3_in der Ausbildung")</f>
        <v>0</v>
      </c>
      <c r="F185" s="208">
        <f t="shared" si="0"/>
        <v>0</v>
      </c>
    </row>
    <row r="186" spans="1:6" x14ac:dyDescent="0.35">
      <c r="A186" s="208" t="s">
        <v>972</v>
      </c>
      <c r="B186" s="208"/>
      <c r="C186" s="208">
        <f>COUNTIF('EFH weibliche Schülerinnen'!C59:E359,"7.4_Cybermobbing")</f>
        <v>0</v>
      </c>
      <c r="D186" s="208">
        <f>COUNTIF('EFH männliche Schüler'!C59:E359,"7.4_Cybermobbing")</f>
        <v>0</v>
      </c>
      <c r="E186" s="208">
        <f>COUNTIF('EFH divers'!C59:E359,"7.4_Cybermobbing")</f>
        <v>0</v>
      </c>
      <c r="F186" s="208">
        <f t="shared" si="0"/>
        <v>0</v>
      </c>
    </row>
    <row r="187" spans="1:6" x14ac:dyDescent="0.35">
      <c r="A187" s="208" t="s">
        <v>973</v>
      </c>
      <c r="B187" s="208"/>
      <c r="C187" s="208">
        <f>COUNTIF('EFH weibliche Schülerinnen'!C59:E359,"7.5_Sonstiges")</f>
        <v>0</v>
      </c>
      <c r="D187" s="208">
        <f>COUNTIF('EFH männliche Schüler'!C59:E359,"7.5_Sonstiges")</f>
        <v>0</v>
      </c>
      <c r="E187" s="208">
        <f>COUNTIF('EFH divers'!C59:E359,"7.5_Sonstiges")</f>
        <v>0</v>
      </c>
      <c r="F187" s="208">
        <f t="shared" si="0"/>
        <v>0</v>
      </c>
    </row>
    <row r="188" spans="1:6" x14ac:dyDescent="0.35">
      <c r="A188" s="386" t="s">
        <v>1461</v>
      </c>
      <c r="B188" s="208"/>
      <c r="C188" s="208">
        <f>COUNTIF('EFH weibliche Schülerinnen'!C59:E359,"8.1_§8a")</f>
        <v>0</v>
      </c>
      <c r="D188" s="208">
        <f>COUNTIF('EFH männliche Schüler'!C59:E359,"8.1_§8a")</f>
        <v>0</v>
      </c>
      <c r="E188" s="208">
        <f>COUNTIF('EFH divers'!C59:E359,"8.1_§8a")</f>
        <v>0</v>
      </c>
      <c r="F188" s="208">
        <f t="shared" si="0"/>
        <v>0</v>
      </c>
    </row>
    <row r="189" spans="1:6" x14ac:dyDescent="0.35">
      <c r="A189" s="386" t="s">
        <v>244</v>
      </c>
      <c r="B189" s="208"/>
      <c r="C189" s="208">
        <f>COUNTIF('EFH weibliche Schülerinnen'!C59:E359,"9.1_Sonstiges")</f>
        <v>0</v>
      </c>
      <c r="D189" s="208">
        <f>COUNTIF('EFH männliche Schüler'!C59:E359,"9.1_Sonstiges")</f>
        <v>0</v>
      </c>
      <c r="E189" s="208">
        <f>COUNTIF('EFH divers'!C59:E359,"9.1_Sonstiges")</f>
        <v>0</v>
      </c>
      <c r="F189" s="208">
        <f t="shared" si="0"/>
        <v>0</v>
      </c>
    </row>
  </sheetData>
  <sheetProtection selectLockedCells="1" selectUnlockedCells="1"/>
  <mergeCells count="47">
    <mergeCell ref="A3:AM3"/>
    <mergeCell ref="A26:AM26"/>
    <mergeCell ref="C6:F6"/>
    <mergeCell ref="C5:F5"/>
    <mergeCell ref="C7:F7"/>
    <mergeCell ref="C8:F8"/>
    <mergeCell ref="C9:F9"/>
    <mergeCell ref="C10:F10"/>
    <mergeCell ref="C11:F11"/>
    <mergeCell ref="C12:F12"/>
    <mergeCell ref="C13:F13"/>
    <mergeCell ref="C14:F14"/>
    <mergeCell ref="A5:B5"/>
    <mergeCell ref="A6:B6"/>
    <mergeCell ref="A7:B7"/>
    <mergeCell ref="A12:B12"/>
    <mergeCell ref="AJ29:AK29"/>
    <mergeCell ref="AJ30:AK30"/>
    <mergeCell ref="A64:AM64"/>
    <mergeCell ref="C67:D67"/>
    <mergeCell ref="F67:G67"/>
    <mergeCell ref="I32:J32"/>
    <mergeCell ref="I33:J33"/>
    <mergeCell ref="S29:T29"/>
    <mergeCell ref="AA29:AB29"/>
    <mergeCell ref="A29:B29"/>
    <mergeCell ref="A30:B30"/>
    <mergeCell ref="A31:B31"/>
    <mergeCell ref="I29:J29"/>
    <mergeCell ref="I30:J30"/>
    <mergeCell ref="I31:J31"/>
    <mergeCell ref="A95:AM95"/>
    <mergeCell ref="A111:AM111"/>
    <mergeCell ref="C68:D68"/>
    <mergeCell ref="C69:D69"/>
    <mergeCell ref="C70:D70"/>
    <mergeCell ref="C71:D71"/>
    <mergeCell ref="F68:G68"/>
    <mergeCell ref="F69:G69"/>
    <mergeCell ref="F70:G70"/>
    <mergeCell ref="F71:G71"/>
    <mergeCell ref="A13:B13"/>
    <mergeCell ref="A14:B14"/>
    <mergeCell ref="A8:B8"/>
    <mergeCell ref="A9:B9"/>
    <mergeCell ref="A10:B10"/>
    <mergeCell ref="A11:B11"/>
  </mergeCells>
  <conditionalFormatting sqref="F13:F14 F115:F116">
    <cfRule type="expression" dxfId="1" priority="2">
      <formula>ISERROR(F13:H14)</formula>
    </cfRule>
  </conditionalFormatting>
  <conditionalFormatting sqref="C13:E14 C115:E116">
    <cfRule type="expression" dxfId="0" priority="3">
      <formula>ISERROR(C13:F14)</formula>
    </cfRule>
  </conditionalFormatting>
  <pageMargins left="0.7" right="0.7" top="0.78740157499999996" bottom="0.78740157499999996" header="0.3" footer="0.3"/>
  <pageSetup paperSize="9" orientation="portrait" r:id="rId1"/>
  <ignoredErrors>
    <ignoredError sqref="F13:F14 C115:C116 C13:D14" evalError="1"/>
  </ignoredError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tint="0.59999389629810485"/>
  </sheetPr>
  <dimension ref="A1:O60"/>
  <sheetViews>
    <sheetView workbookViewId="0">
      <selection activeCell="B6" sqref="B6"/>
    </sheetView>
  </sheetViews>
  <sheetFormatPr baseColWidth="10" defaultRowHeight="14.5" x14ac:dyDescent="0.35"/>
  <cols>
    <col min="1" max="1" width="1.453125" customWidth="1"/>
    <col min="2" max="2" width="14.7265625" customWidth="1"/>
    <col min="3" max="10" width="14.1796875" customWidth="1"/>
    <col min="11" max="11" width="1.7265625" customWidth="1"/>
    <col min="13" max="13" width="14.26953125" customWidth="1"/>
    <col min="14" max="14" width="21.26953125" customWidth="1"/>
    <col min="15" max="15" width="18.26953125" customWidth="1"/>
  </cols>
  <sheetData>
    <row r="1" spans="1:10" ht="8.5" customHeight="1" x14ac:dyDescent="0.35">
      <c r="A1" t="s">
        <v>254</v>
      </c>
    </row>
    <row r="2" spans="1:10" x14ac:dyDescent="0.35">
      <c r="B2" s="113" t="s">
        <v>172</v>
      </c>
      <c r="C2" s="596"/>
      <c r="D2" s="597"/>
      <c r="E2" s="597"/>
      <c r="F2" s="597"/>
      <c r="G2" s="597"/>
      <c r="H2" s="598"/>
    </row>
    <row r="3" spans="1:10" x14ac:dyDescent="0.35">
      <c r="B3" s="113" t="s">
        <v>174</v>
      </c>
      <c r="C3" s="596"/>
      <c r="D3" s="597"/>
      <c r="E3" s="597"/>
      <c r="F3" s="597"/>
      <c r="G3" s="597"/>
      <c r="H3" s="598"/>
    </row>
    <row r="4" spans="1:10" x14ac:dyDescent="0.35">
      <c r="B4" s="113" t="s">
        <v>175</v>
      </c>
      <c r="C4" s="596"/>
      <c r="D4" s="597"/>
      <c r="E4" s="597"/>
      <c r="F4" s="597"/>
      <c r="G4" s="597"/>
      <c r="H4" s="598"/>
    </row>
    <row r="5" spans="1:10" x14ac:dyDescent="0.35">
      <c r="B5" s="113" t="s">
        <v>176</v>
      </c>
      <c r="C5" s="596"/>
      <c r="D5" s="597"/>
      <c r="E5" s="597"/>
      <c r="F5" s="597"/>
      <c r="G5" s="597"/>
      <c r="H5" s="598"/>
    </row>
    <row r="6" spans="1:10" x14ac:dyDescent="0.35">
      <c r="B6" s="113" t="s">
        <v>1474</v>
      </c>
      <c r="C6" s="596"/>
      <c r="D6" s="597"/>
      <c r="E6" s="597"/>
      <c r="F6" s="597"/>
      <c r="G6" s="597"/>
      <c r="H6" s="598"/>
    </row>
    <row r="7" spans="1:10" ht="6" customHeight="1" x14ac:dyDescent="0.35"/>
    <row r="8" spans="1:10" x14ac:dyDescent="0.35">
      <c r="B8" s="421" t="s">
        <v>177</v>
      </c>
      <c r="C8" s="421"/>
      <c r="D8" s="231"/>
    </row>
    <row r="9" spans="1:10" x14ac:dyDescent="0.35">
      <c r="B9" s="421" t="s">
        <v>178</v>
      </c>
      <c r="C9" s="421"/>
      <c r="D9" s="231"/>
    </row>
    <row r="11" spans="1:10" x14ac:dyDescent="0.35">
      <c r="B11" s="8" t="s">
        <v>179</v>
      </c>
    </row>
    <row r="12" spans="1:10" ht="4.9000000000000004" customHeight="1" x14ac:dyDescent="0.35"/>
    <row r="13" spans="1:10" ht="99" customHeight="1" x14ac:dyDescent="0.35">
      <c r="B13" s="599"/>
      <c r="C13" s="599"/>
      <c r="D13" s="599"/>
      <c r="E13" s="599"/>
      <c r="F13" s="599"/>
      <c r="G13" s="599"/>
      <c r="H13" s="599"/>
      <c r="I13" s="599"/>
      <c r="J13" s="599"/>
    </row>
    <row r="14" spans="1:10" ht="10.15" customHeight="1" x14ac:dyDescent="0.35"/>
    <row r="15" spans="1:10" x14ac:dyDescent="0.35">
      <c r="B15" s="8" t="s">
        <v>180</v>
      </c>
    </row>
    <row r="16" spans="1:10" ht="5.5" customHeight="1" x14ac:dyDescent="0.35"/>
    <row r="17" spans="2:10" ht="90" customHeight="1" x14ac:dyDescent="0.35">
      <c r="B17" s="600"/>
      <c r="C17" s="600"/>
      <c r="D17" s="600"/>
      <c r="E17" s="600"/>
      <c r="F17" s="600"/>
      <c r="G17" s="600"/>
      <c r="H17" s="600"/>
      <c r="I17" s="600"/>
      <c r="J17" s="600"/>
    </row>
    <row r="18" spans="2:10" ht="8.5" customHeight="1" x14ac:dyDescent="0.35"/>
    <row r="19" spans="2:10" x14ac:dyDescent="0.35">
      <c r="B19" s="8" t="s">
        <v>240</v>
      </c>
    </row>
    <row r="20" spans="2:10" ht="4.9000000000000004" customHeight="1" x14ac:dyDescent="0.35"/>
    <row r="21" spans="2:10" ht="96.65" customHeight="1" x14ac:dyDescent="0.35">
      <c r="B21" s="590"/>
      <c r="C21" s="590"/>
      <c r="D21" s="590"/>
      <c r="E21" s="590"/>
      <c r="F21" s="590"/>
      <c r="G21" s="590"/>
      <c r="H21" s="590"/>
      <c r="I21" s="590"/>
      <c r="J21" s="590"/>
    </row>
    <row r="22" spans="2:10" ht="8.5" customHeight="1" x14ac:dyDescent="0.35"/>
    <row r="23" spans="2:10" x14ac:dyDescent="0.35">
      <c r="B23" s="8" t="s">
        <v>241</v>
      </c>
    </row>
    <row r="24" spans="2:10" ht="4.9000000000000004" customHeight="1" x14ac:dyDescent="0.35"/>
    <row r="25" spans="2:10" ht="91.9" customHeight="1" x14ac:dyDescent="0.35">
      <c r="B25" s="591"/>
      <c r="C25" s="591"/>
      <c r="D25" s="591"/>
      <c r="E25" s="591"/>
      <c r="F25" s="591"/>
      <c r="G25" s="591"/>
      <c r="H25" s="591"/>
      <c r="I25" s="591"/>
      <c r="J25" s="591"/>
    </row>
    <row r="26" spans="2:10" ht="8.5" customHeight="1" x14ac:dyDescent="0.35"/>
    <row r="27" spans="2:10" s="117" customFormat="1" ht="13.9" customHeight="1" x14ac:dyDescent="0.35">
      <c r="B27" s="333" t="s">
        <v>243</v>
      </c>
      <c r="C27" s="332"/>
      <c r="D27" s="332"/>
      <c r="E27" s="332"/>
      <c r="F27" s="332"/>
      <c r="G27" s="332"/>
      <c r="H27" s="332"/>
      <c r="I27" s="332"/>
      <c r="J27" s="332"/>
    </row>
    <row r="28" spans="2:10" ht="91.9" customHeight="1" x14ac:dyDescent="0.35">
      <c r="B28" s="592"/>
      <c r="C28" s="593"/>
      <c r="D28" s="593"/>
      <c r="E28" s="593"/>
      <c r="F28" s="593"/>
      <c r="G28" s="593"/>
      <c r="H28" s="593"/>
      <c r="I28" s="593"/>
      <c r="J28" s="594"/>
    </row>
    <row r="29" spans="2:10" ht="8.5" customHeight="1" x14ac:dyDescent="0.35"/>
    <row r="30" spans="2:10" s="117" customFormat="1" ht="13.9" customHeight="1" x14ac:dyDescent="0.35">
      <c r="B30" s="333" t="s">
        <v>244</v>
      </c>
      <c r="C30" s="332"/>
      <c r="D30" s="332"/>
      <c r="E30" s="332"/>
      <c r="F30" s="332"/>
      <c r="G30" s="332"/>
      <c r="H30" s="332"/>
      <c r="I30" s="332"/>
      <c r="J30" s="332"/>
    </row>
    <row r="31" spans="2:10" ht="91.9" customHeight="1" x14ac:dyDescent="0.35">
      <c r="B31" s="595"/>
      <c r="C31" s="595"/>
      <c r="D31" s="595"/>
      <c r="E31" s="595"/>
      <c r="F31" s="595"/>
      <c r="G31" s="595"/>
      <c r="H31" s="595"/>
      <c r="I31" s="595"/>
      <c r="J31" s="595"/>
    </row>
    <row r="33" spans="2:15" x14ac:dyDescent="0.35">
      <c r="B33" s="8" t="s">
        <v>181</v>
      </c>
    </row>
    <row r="34" spans="2:15" ht="7.15" customHeight="1" x14ac:dyDescent="0.35"/>
    <row r="35" spans="2:15" x14ac:dyDescent="0.35">
      <c r="B35" s="232" t="s">
        <v>182</v>
      </c>
      <c r="C35" s="587" t="s">
        <v>183</v>
      </c>
      <c r="D35" s="587"/>
      <c r="E35" s="587" t="s">
        <v>184</v>
      </c>
      <c r="F35" s="587"/>
      <c r="G35" s="587" t="s">
        <v>242</v>
      </c>
      <c r="H35" s="587"/>
      <c r="I35" s="587" t="s">
        <v>185</v>
      </c>
      <c r="J35" s="587"/>
      <c r="L35" s="587" t="s">
        <v>186</v>
      </c>
      <c r="M35" s="587"/>
      <c r="N35" s="235" t="s">
        <v>187</v>
      </c>
      <c r="O35" s="235" t="s">
        <v>173</v>
      </c>
    </row>
    <row r="36" spans="2:15" ht="24.65" customHeight="1" x14ac:dyDescent="0.35">
      <c r="B36" s="233"/>
      <c r="C36" s="586"/>
      <c r="D36" s="586"/>
      <c r="E36" s="586"/>
      <c r="F36" s="586"/>
      <c r="G36" s="586"/>
      <c r="H36" s="586"/>
      <c r="I36" s="588"/>
      <c r="J36" s="589"/>
      <c r="L36" s="585"/>
      <c r="M36" s="585"/>
      <c r="N36" s="234"/>
      <c r="O36" s="234"/>
    </row>
    <row r="37" spans="2:15" ht="24.65" customHeight="1" x14ac:dyDescent="0.35">
      <c r="B37" s="233"/>
      <c r="C37" s="586"/>
      <c r="D37" s="586"/>
      <c r="E37" s="586"/>
      <c r="F37" s="586"/>
      <c r="G37" s="586"/>
      <c r="H37" s="586"/>
      <c r="I37" s="586"/>
      <c r="J37" s="586"/>
      <c r="L37" s="585"/>
      <c r="M37" s="585"/>
      <c r="N37" s="234"/>
      <c r="O37" s="234"/>
    </row>
    <row r="38" spans="2:15" ht="24.65" customHeight="1" x14ac:dyDescent="0.35">
      <c r="B38" s="233"/>
      <c r="C38" s="586"/>
      <c r="D38" s="586"/>
      <c r="E38" s="586"/>
      <c r="F38" s="586"/>
      <c r="G38" s="586"/>
      <c r="H38" s="586"/>
      <c r="I38" s="586"/>
      <c r="J38" s="586"/>
      <c r="L38" s="585"/>
      <c r="M38" s="585"/>
      <c r="N38" s="234"/>
      <c r="O38" s="234"/>
    </row>
    <row r="39" spans="2:15" ht="24.65" customHeight="1" x14ac:dyDescent="0.35">
      <c r="B39" s="233"/>
      <c r="C39" s="586"/>
      <c r="D39" s="586"/>
      <c r="E39" s="586"/>
      <c r="F39" s="586"/>
      <c r="G39" s="586"/>
      <c r="H39" s="586"/>
      <c r="I39" s="586"/>
      <c r="J39" s="586"/>
      <c r="L39" s="585"/>
      <c r="M39" s="585"/>
      <c r="N39" s="234"/>
      <c r="O39" s="234"/>
    </row>
    <row r="40" spans="2:15" ht="24.65" customHeight="1" x14ac:dyDescent="0.35">
      <c r="B40" s="233"/>
      <c r="C40" s="586"/>
      <c r="D40" s="586"/>
      <c r="E40" s="586"/>
      <c r="F40" s="586"/>
      <c r="G40" s="586"/>
      <c r="H40" s="586"/>
      <c r="I40" s="586"/>
      <c r="J40" s="586"/>
      <c r="L40" s="585"/>
      <c r="M40" s="585"/>
      <c r="N40" s="234"/>
      <c r="O40" s="234"/>
    </row>
    <row r="41" spans="2:15" ht="24.65" customHeight="1" x14ac:dyDescent="0.35">
      <c r="B41" s="233"/>
      <c r="C41" s="586"/>
      <c r="D41" s="586"/>
      <c r="E41" s="586"/>
      <c r="F41" s="586"/>
      <c r="G41" s="586"/>
      <c r="H41" s="586"/>
      <c r="I41" s="586"/>
      <c r="J41" s="586"/>
      <c r="L41" s="585"/>
      <c r="M41" s="585"/>
      <c r="N41" s="234"/>
      <c r="O41" s="234"/>
    </row>
    <row r="42" spans="2:15" ht="24.65" customHeight="1" x14ac:dyDescent="0.35">
      <c r="B42" s="233"/>
      <c r="C42" s="586"/>
      <c r="D42" s="586"/>
      <c r="E42" s="586"/>
      <c r="F42" s="586"/>
      <c r="G42" s="586"/>
      <c r="H42" s="586"/>
      <c r="I42" s="586"/>
      <c r="J42" s="586"/>
      <c r="L42" s="585"/>
      <c r="M42" s="585"/>
      <c r="N42" s="234"/>
      <c r="O42" s="234"/>
    </row>
    <row r="43" spans="2:15" ht="24.65" customHeight="1" x14ac:dyDescent="0.35">
      <c r="B43" s="233"/>
      <c r="C43" s="586"/>
      <c r="D43" s="586"/>
      <c r="E43" s="586"/>
      <c r="F43" s="586"/>
      <c r="G43" s="586"/>
      <c r="H43" s="586"/>
      <c r="I43" s="586"/>
      <c r="J43" s="586"/>
      <c r="L43" s="585"/>
      <c r="M43" s="585"/>
      <c r="N43" s="234"/>
      <c r="O43" s="234"/>
    </row>
    <row r="44" spans="2:15" ht="24.65" customHeight="1" x14ac:dyDescent="0.35">
      <c r="B44" s="233"/>
      <c r="C44" s="586"/>
      <c r="D44" s="586"/>
      <c r="E44" s="586"/>
      <c r="F44" s="586"/>
      <c r="G44" s="586"/>
      <c r="H44" s="586"/>
      <c r="I44" s="586"/>
      <c r="J44" s="586"/>
      <c r="L44" s="585"/>
      <c r="M44" s="585"/>
      <c r="N44" s="234"/>
      <c r="O44" s="234"/>
    </row>
    <row r="45" spans="2:15" ht="24.65" customHeight="1" x14ac:dyDescent="0.35">
      <c r="B45" s="233"/>
      <c r="C45" s="586"/>
      <c r="D45" s="586"/>
      <c r="E45" s="586"/>
      <c r="F45" s="586"/>
      <c r="G45" s="586"/>
      <c r="H45" s="586"/>
      <c r="I45" s="586"/>
      <c r="J45" s="586"/>
      <c r="L45" s="585"/>
      <c r="M45" s="585"/>
      <c r="N45" s="234"/>
      <c r="O45" s="234"/>
    </row>
    <row r="46" spans="2:15" ht="24.65" customHeight="1" x14ac:dyDescent="0.35">
      <c r="B46" s="233"/>
      <c r="C46" s="586"/>
      <c r="D46" s="586"/>
      <c r="E46" s="586"/>
      <c r="F46" s="586"/>
      <c r="G46" s="586"/>
      <c r="H46" s="586"/>
      <c r="I46" s="586"/>
      <c r="J46" s="586"/>
      <c r="L46" s="585"/>
      <c r="M46" s="585"/>
      <c r="N46" s="234"/>
      <c r="O46" s="234"/>
    </row>
    <row r="47" spans="2:15" ht="24.65" customHeight="1" x14ac:dyDescent="0.35">
      <c r="B47" s="233"/>
      <c r="C47" s="586"/>
      <c r="D47" s="586"/>
      <c r="E47" s="586"/>
      <c r="F47" s="586"/>
      <c r="G47" s="586"/>
      <c r="H47" s="586"/>
      <c r="I47" s="586"/>
      <c r="J47" s="586"/>
      <c r="L47" s="585"/>
      <c r="M47" s="585"/>
      <c r="N47" s="234"/>
      <c r="O47" s="234"/>
    </row>
    <row r="48" spans="2:15" ht="24.65" customHeight="1" x14ac:dyDescent="0.35">
      <c r="B48" s="233"/>
      <c r="C48" s="586"/>
      <c r="D48" s="586"/>
      <c r="E48" s="586"/>
      <c r="F48" s="586"/>
      <c r="G48" s="586"/>
      <c r="H48" s="586"/>
      <c r="I48" s="586"/>
      <c r="J48" s="586"/>
      <c r="L48" s="585"/>
      <c r="M48" s="585"/>
      <c r="N48" s="234"/>
      <c r="O48" s="234"/>
    </row>
    <row r="49" spans="2:15" ht="24.65" customHeight="1" x14ac:dyDescent="0.35">
      <c r="B49" s="233"/>
      <c r="C49" s="586"/>
      <c r="D49" s="586"/>
      <c r="E49" s="586"/>
      <c r="F49" s="586"/>
      <c r="G49" s="586"/>
      <c r="H49" s="586"/>
      <c r="I49" s="586"/>
      <c r="J49" s="586"/>
      <c r="L49" s="585"/>
      <c r="M49" s="585"/>
      <c r="N49" s="234"/>
      <c r="O49" s="234"/>
    </row>
    <row r="50" spans="2:15" ht="24.65" customHeight="1" x14ac:dyDescent="0.35">
      <c r="B50" s="233"/>
      <c r="C50" s="586"/>
      <c r="D50" s="586"/>
      <c r="E50" s="586"/>
      <c r="F50" s="586"/>
      <c r="G50" s="586"/>
      <c r="H50" s="586"/>
      <c r="I50" s="586"/>
      <c r="J50" s="586"/>
      <c r="L50" s="585"/>
      <c r="M50" s="585"/>
      <c r="N50" s="234"/>
      <c r="O50" s="234"/>
    </row>
    <row r="51" spans="2:15" ht="24.65" customHeight="1" x14ac:dyDescent="0.35">
      <c r="B51" s="233"/>
      <c r="C51" s="586"/>
      <c r="D51" s="586"/>
      <c r="E51" s="586"/>
      <c r="F51" s="586"/>
      <c r="G51" s="586"/>
      <c r="H51" s="586"/>
      <c r="I51" s="586"/>
      <c r="J51" s="586"/>
      <c r="L51" s="585"/>
      <c r="M51" s="585"/>
      <c r="N51" s="234"/>
      <c r="O51" s="234"/>
    </row>
    <row r="52" spans="2:15" ht="24.65" customHeight="1" x14ac:dyDescent="0.35">
      <c r="B52" s="233"/>
      <c r="C52" s="586"/>
      <c r="D52" s="586"/>
      <c r="E52" s="586"/>
      <c r="F52" s="586"/>
      <c r="G52" s="586"/>
      <c r="H52" s="586"/>
      <c r="I52" s="586"/>
      <c r="J52" s="586"/>
      <c r="L52" s="585"/>
      <c r="M52" s="585"/>
      <c r="N52" s="234"/>
      <c r="O52" s="234"/>
    </row>
    <row r="53" spans="2:15" ht="24.65" customHeight="1" x14ac:dyDescent="0.35">
      <c r="B53" s="233"/>
      <c r="C53" s="586"/>
      <c r="D53" s="586"/>
      <c r="E53" s="586"/>
      <c r="F53" s="586"/>
      <c r="G53" s="586"/>
      <c r="H53" s="586"/>
      <c r="I53" s="586"/>
      <c r="J53" s="586"/>
      <c r="L53" s="585"/>
      <c r="M53" s="585"/>
      <c r="N53" s="234"/>
      <c r="O53" s="234"/>
    </row>
    <row r="54" spans="2:15" ht="24.65" customHeight="1" x14ac:dyDescent="0.35">
      <c r="B54" s="233"/>
      <c r="C54" s="586"/>
      <c r="D54" s="586"/>
      <c r="E54" s="586"/>
      <c r="F54" s="586"/>
      <c r="G54" s="586"/>
      <c r="H54" s="586"/>
      <c r="I54" s="586"/>
      <c r="J54" s="586"/>
      <c r="L54" s="585"/>
      <c r="M54" s="585"/>
      <c r="N54" s="234"/>
      <c r="O54" s="234"/>
    </row>
    <row r="55" spans="2:15" ht="24.65" customHeight="1" x14ac:dyDescent="0.35">
      <c r="B55" s="233"/>
      <c r="C55" s="586"/>
      <c r="D55" s="586"/>
      <c r="E55" s="586"/>
      <c r="F55" s="586"/>
      <c r="G55" s="586"/>
      <c r="H55" s="586"/>
      <c r="I55" s="586"/>
      <c r="J55" s="586"/>
      <c r="L55" s="585"/>
      <c r="M55" s="585"/>
      <c r="N55" s="234"/>
      <c r="O55" s="234"/>
    </row>
    <row r="56" spans="2:15" ht="24.65" customHeight="1" x14ac:dyDescent="0.35">
      <c r="B56" s="233"/>
      <c r="C56" s="586"/>
      <c r="D56" s="586"/>
      <c r="E56" s="586"/>
      <c r="F56" s="586"/>
      <c r="G56" s="586"/>
      <c r="H56" s="586"/>
      <c r="I56" s="586"/>
      <c r="J56" s="586"/>
      <c r="L56" s="585"/>
      <c r="M56" s="585"/>
      <c r="N56" s="234"/>
      <c r="O56" s="234"/>
    </row>
    <row r="57" spans="2:15" ht="24.65" customHeight="1" x14ac:dyDescent="0.35">
      <c r="B57" s="233"/>
      <c r="C57" s="586"/>
      <c r="D57" s="586"/>
      <c r="E57" s="586"/>
      <c r="F57" s="586"/>
      <c r="G57" s="586"/>
      <c r="H57" s="586"/>
      <c r="I57" s="586"/>
      <c r="J57" s="586"/>
      <c r="L57" s="585"/>
      <c r="M57" s="585"/>
      <c r="N57" s="234"/>
      <c r="O57" s="234"/>
    </row>
    <row r="58" spans="2:15" ht="24.65" customHeight="1" x14ac:dyDescent="0.35">
      <c r="B58" s="233"/>
      <c r="C58" s="586"/>
      <c r="D58" s="586"/>
      <c r="E58" s="586"/>
      <c r="F58" s="586"/>
      <c r="G58" s="586"/>
      <c r="H58" s="586"/>
      <c r="I58" s="586"/>
      <c r="J58" s="586"/>
      <c r="L58" s="585"/>
      <c r="M58" s="585"/>
      <c r="N58" s="234"/>
      <c r="O58" s="234"/>
    </row>
    <row r="59" spans="2:15" ht="24.65" customHeight="1" x14ac:dyDescent="0.35">
      <c r="B59" s="233"/>
      <c r="C59" s="586"/>
      <c r="D59" s="586"/>
      <c r="E59" s="586"/>
      <c r="F59" s="586"/>
      <c r="G59" s="586"/>
      <c r="H59" s="586"/>
      <c r="I59" s="586"/>
      <c r="J59" s="586"/>
      <c r="L59" s="585"/>
      <c r="M59" s="585"/>
      <c r="N59" s="234"/>
      <c r="O59" s="234"/>
    </row>
    <row r="60" spans="2:15" ht="24.65" customHeight="1" x14ac:dyDescent="0.35">
      <c r="B60" s="233"/>
      <c r="C60" s="586"/>
      <c r="D60" s="586"/>
      <c r="E60" s="586"/>
      <c r="F60" s="586"/>
      <c r="G60" s="586"/>
      <c r="H60" s="586"/>
      <c r="I60" s="586"/>
      <c r="J60" s="586"/>
      <c r="L60" s="585"/>
      <c r="M60" s="585"/>
      <c r="N60" s="234"/>
      <c r="O60" s="234"/>
    </row>
  </sheetData>
  <mergeCells count="143">
    <mergeCell ref="C2:H2"/>
    <mergeCell ref="C3:H3"/>
    <mergeCell ref="C4:H4"/>
    <mergeCell ref="C5:H5"/>
    <mergeCell ref="C6:H6"/>
    <mergeCell ref="B8:C8"/>
    <mergeCell ref="B9:C9"/>
    <mergeCell ref="B13:J13"/>
    <mergeCell ref="B17:J17"/>
    <mergeCell ref="B21:J21"/>
    <mergeCell ref="B25:J25"/>
    <mergeCell ref="C35:D35"/>
    <mergeCell ref="E35:F35"/>
    <mergeCell ref="G35:H35"/>
    <mergeCell ref="I35:J35"/>
    <mergeCell ref="C38:D38"/>
    <mergeCell ref="E38:F38"/>
    <mergeCell ref="G38:H38"/>
    <mergeCell ref="I38:J38"/>
    <mergeCell ref="B28:J28"/>
    <mergeCell ref="B31:J31"/>
    <mergeCell ref="C39:D39"/>
    <mergeCell ref="E39:F39"/>
    <mergeCell ref="G39:H39"/>
    <mergeCell ref="I39:J39"/>
    <mergeCell ref="C36:D36"/>
    <mergeCell ref="E36:F36"/>
    <mergeCell ref="G36:H36"/>
    <mergeCell ref="I36:J36"/>
    <mergeCell ref="C37:D37"/>
    <mergeCell ref="E37:F37"/>
    <mergeCell ref="G37:H37"/>
    <mergeCell ref="I37:J37"/>
    <mergeCell ref="C42:D42"/>
    <mergeCell ref="E42:F42"/>
    <mergeCell ref="G42:H42"/>
    <mergeCell ref="I42:J42"/>
    <mergeCell ref="C43:D43"/>
    <mergeCell ref="E43:F43"/>
    <mergeCell ref="G43:H43"/>
    <mergeCell ref="I43:J43"/>
    <mergeCell ref="C40:D40"/>
    <mergeCell ref="E40:F40"/>
    <mergeCell ref="G40:H40"/>
    <mergeCell ref="I40:J40"/>
    <mergeCell ref="C41:D41"/>
    <mergeCell ref="E41:F41"/>
    <mergeCell ref="G41:H41"/>
    <mergeCell ref="I41:J41"/>
    <mergeCell ref="C46:D46"/>
    <mergeCell ref="E46:F46"/>
    <mergeCell ref="G46:H46"/>
    <mergeCell ref="I46:J46"/>
    <mergeCell ref="C47:D47"/>
    <mergeCell ref="E47:F47"/>
    <mergeCell ref="G47:H47"/>
    <mergeCell ref="I47:J47"/>
    <mergeCell ref="C44:D44"/>
    <mergeCell ref="E44:F44"/>
    <mergeCell ref="G44:H44"/>
    <mergeCell ref="I44:J44"/>
    <mergeCell ref="C45:D45"/>
    <mergeCell ref="E45:F45"/>
    <mergeCell ref="G45:H45"/>
    <mergeCell ref="I45:J45"/>
    <mergeCell ref="C50:D50"/>
    <mergeCell ref="E50:F50"/>
    <mergeCell ref="G50:H50"/>
    <mergeCell ref="I50:J50"/>
    <mergeCell ref="C51:D51"/>
    <mergeCell ref="E51:F51"/>
    <mergeCell ref="G51:H51"/>
    <mergeCell ref="I51:J51"/>
    <mergeCell ref="C48:D48"/>
    <mergeCell ref="E48:F48"/>
    <mergeCell ref="G48:H48"/>
    <mergeCell ref="I48:J48"/>
    <mergeCell ref="C49:D49"/>
    <mergeCell ref="E49:F49"/>
    <mergeCell ref="G49:H49"/>
    <mergeCell ref="I49:J49"/>
    <mergeCell ref="L35:M35"/>
    <mergeCell ref="L36:M36"/>
    <mergeCell ref="L37:M37"/>
    <mergeCell ref="L38:M38"/>
    <mergeCell ref="L39:M39"/>
    <mergeCell ref="L40:M40"/>
    <mergeCell ref="C58:D58"/>
    <mergeCell ref="E58:F58"/>
    <mergeCell ref="G58:H58"/>
    <mergeCell ref="I58:J58"/>
    <mergeCell ref="C56:D56"/>
    <mergeCell ref="E56:F56"/>
    <mergeCell ref="G56:H56"/>
    <mergeCell ref="I56:J56"/>
    <mergeCell ref="C57:D57"/>
    <mergeCell ref="E57:F57"/>
    <mergeCell ref="G57:H57"/>
    <mergeCell ref="I57:J57"/>
    <mergeCell ref="C54:D54"/>
    <mergeCell ref="E54:F54"/>
    <mergeCell ref="G54:H54"/>
    <mergeCell ref="I54:J54"/>
    <mergeCell ref="C55:D55"/>
    <mergeCell ref="E55:F55"/>
    <mergeCell ref="L41:M41"/>
    <mergeCell ref="L42:M42"/>
    <mergeCell ref="L43:M43"/>
    <mergeCell ref="L44:M44"/>
    <mergeCell ref="L45:M45"/>
    <mergeCell ref="L46:M46"/>
    <mergeCell ref="C60:D60"/>
    <mergeCell ref="E60:F60"/>
    <mergeCell ref="G60:H60"/>
    <mergeCell ref="I60:J60"/>
    <mergeCell ref="C59:D59"/>
    <mergeCell ref="E59:F59"/>
    <mergeCell ref="G59:H59"/>
    <mergeCell ref="I59:J59"/>
    <mergeCell ref="G55:H55"/>
    <mergeCell ref="I55:J55"/>
    <mergeCell ref="C52:D52"/>
    <mergeCell ref="E52:F52"/>
    <mergeCell ref="G52:H52"/>
    <mergeCell ref="I52:J52"/>
    <mergeCell ref="C53:D53"/>
    <mergeCell ref="E53:F53"/>
    <mergeCell ref="G53:H53"/>
    <mergeCell ref="I53:J53"/>
    <mergeCell ref="L59:M59"/>
    <mergeCell ref="L60:M60"/>
    <mergeCell ref="L53:M53"/>
    <mergeCell ref="L54:M54"/>
    <mergeCell ref="L55:M55"/>
    <mergeCell ref="L56:M56"/>
    <mergeCell ref="L57:M57"/>
    <mergeCell ref="L58:M58"/>
    <mergeCell ref="L47:M47"/>
    <mergeCell ref="L48:M48"/>
    <mergeCell ref="L49:M49"/>
    <mergeCell ref="L50:M50"/>
    <mergeCell ref="L51:M51"/>
    <mergeCell ref="L52:M52"/>
  </mergeCells>
  <pageMargins left="0.7" right="0.7" top="0.78740157499999996" bottom="0.78740157499999996"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79998168889431442"/>
  </sheetPr>
  <dimension ref="B1:O60"/>
  <sheetViews>
    <sheetView workbookViewId="0">
      <selection activeCell="B6" sqref="B6"/>
    </sheetView>
  </sheetViews>
  <sheetFormatPr baseColWidth="10" defaultRowHeight="14.5" x14ac:dyDescent="0.35"/>
  <cols>
    <col min="1" max="1" width="1.453125" customWidth="1"/>
    <col min="2" max="2" width="14.7265625" customWidth="1"/>
    <col min="3" max="10" width="14.1796875" customWidth="1"/>
    <col min="11" max="11" width="1.7265625" customWidth="1"/>
    <col min="13" max="13" width="14.26953125" customWidth="1"/>
    <col min="14" max="14" width="21.26953125" customWidth="1"/>
    <col min="15" max="15" width="18.26953125" customWidth="1"/>
  </cols>
  <sheetData>
    <row r="1" spans="2:10" ht="8.5" customHeight="1" x14ac:dyDescent="0.35"/>
    <row r="2" spans="2:10" x14ac:dyDescent="0.35">
      <c r="B2" s="113" t="s">
        <v>188</v>
      </c>
      <c r="C2" s="596"/>
      <c r="D2" s="597"/>
      <c r="E2" s="597"/>
      <c r="F2" s="597"/>
      <c r="G2" s="597"/>
      <c r="H2" s="598"/>
    </row>
    <row r="3" spans="2:10" x14ac:dyDescent="0.35">
      <c r="B3" s="113" t="s">
        <v>174</v>
      </c>
      <c r="C3" s="596"/>
      <c r="D3" s="597"/>
      <c r="E3" s="597"/>
      <c r="F3" s="597"/>
      <c r="G3" s="597"/>
      <c r="H3" s="598"/>
    </row>
    <row r="4" spans="2:10" x14ac:dyDescent="0.35">
      <c r="B4" s="113" t="s">
        <v>175</v>
      </c>
      <c r="C4" s="596"/>
      <c r="D4" s="597"/>
      <c r="E4" s="597"/>
      <c r="F4" s="597"/>
      <c r="G4" s="597"/>
      <c r="H4" s="598"/>
    </row>
    <row r="5" spans="2:10" x14ac:dyDescent="0.35">
      <c r="B5" s="113" t="s">
        <v>176</v>
      </c>
      <c r="C5" s="596"/>
      <c r="D5" s="597"/>
      <c r="E5" s="597"/>
      <c r="F5" s="597"/>
      <c r="G5" s="597"/>
      <c r="H5" s="598"/>
    </row>
    <row r="6" spans="2:10" x14ac:dyDescent="0.35">
      <c r="B6" s="113" t="s">
        <v>1474</v>
      </c>
      <c r="C6" s="596"/>
      <c r="D6" s="597"/>
      <c r="E6" s="597"/>
      <c r="F6" s="597"/>
      <c r="G6" s="597"/>
      <c r="H6" s="598"/>
    </row>
    <row r="7" spans="2:10" ht="6" customHeight="1" x14ac:dyDescent="0.35"/>
    <row r="8" spans="2:10" x14ac:dyDescent="0.35">
      <c r="B8" s="421" t="s">
        <v>177</v>
      </c>
      <c r="C8" s="421"/>
      <c r="D8" s="231"/>
    </row>
    <row r="9" spans="2:10" x14ac:dyDescent="0.35">
      <c r="B9" s="421" t="s">
        <v>178</v>
      </c>
      <c r="C9" s="421"/>
      <c r="D9" s="231"/>
    </row>
    <row r="11" spans="2:10" x14ac:dyDescent="0.35">
      <c r="B11" s="8" t="s">
        <v>179</v>
      </c>
    </row>
    <row r="12" spans="2:10" ht="4.9000000000000004" customHeight="1" x14ac:dyDescent="0.35"/>
    <row r="13" spans="2:10" ht="99" customHeight="1" x14ac:dyDescent="0.35">
      <c r="B13" s="599"/>
      <c r="C13" s="599"/>
      <c r="D13" s="599"/>
      <c r="E13" s="599"/>
      <c r="F13" s="599"/>
      <c r="G13" s="599"/>
      <c r="H13" s="599"/>
      <c r="I13" s="599"/>
      <c r="J13" s="599"/>
    </row>
    <row r="14" spans="2:10" ht="10.15" customHeight="1" x14ac:dyDescent="0.35"/>
    <row r="15" spans="2:10" x14ac:dyDescent="0.35">
      <c r="B15" s="8" t="s">
        <v>180</v>
      </c>
    </row>
    <row r="16" spans="2:10" ht="5.5" customHeight="1" x14ac:dyDescent="0.35"/>
    <row r="17" spans="2:10" ht="90" customHeight="1" x14ac:dyDescent="0.35">
      <c r="B17" s="600"/>
      <c r="C17" s="600"/>
      <c r="D17" s="600"/>
      <c r="E17" s="600"/>
      <c r="F17" s="600"/>
      <c r="G17" s="600"/>
      <c r="H17" s="600"/>
      <c r="I17" s="600"/>
      <c r="J17" s="600"/>
    </row>
    <row r="18" spans="2:10" ht="8.5" customHeight="1" x14ac:dyDescent="0.35"/>
    <row r="19" spans="2:10" x14ac:dyDescent="0.35">
      <c r="B19" s="8" t="s">
        <v>240</v>
      </c>
    </row>
    <row r="20" spans="2:10" ht="4.9000000000000004" customHeight="1" x14ac:dyDescent="0.35"/>
    <row r="21" spans="2:10" ht="96.65" customHeight="1" x14ac:dyDescent="0.35">
      <c r="B21" s="590"/>
      <c r="C21" s="590"/>
      <c r="D21" s="590"/>
      <c r="E21" s="590"/>
      <c r="F21" s="590"/>
      <c r="G21" s="590"/>
      <c r="H21" s="590"/>
      <c r="I21" s="590"/>
      <c r="J21" s="590"/>
    </row>
    <row r="22" spans="2:10" ht="8.5" customHeight="1" x14ac:dyDescent="0.35"/>
    <row r="23" spans="2:10" x14ac:dyDescent="0.35">
      <c r="B23" s="8" t="s">
        <v>241</v>
      </c>
    </row>
    <row r="24" spans="2:10" ht="4.9000000000000004" customHeight="1" x14ac:dyDescent="0.35"/>
    <row r="25" spans="2:10" ht="91.9" customHeight="1" x14ac:dyDescent="0.35">
      <c r="B25" s="591"/>
      <c r="C25" s="591"/>
      <c r="D25" s="591"/>
      <c r="E25" s="591"/>
      <c r="F25" s="591"/>
      <c r="G25" s="591"/>
      <c r="H25" s="591"/>
      <c r="I25" s="591"/>
      <c r="J25" s="591"/>
    </row>
    <row r="26" spans="2:10" ht="8.5" customHeight="1" x14ac:dyDescent="0.35"/>
    <row r="27" spans="2:10" s="117" customFormat="1" ht="13.9" customHeight="1" x14ac:dyDescent="0.35">
      <c r="B27" s="333" t="s">
        <v>243</v>
      </c>
      <c r="C27" s="332"/>
      <c r="D27" s="332"/>
      <c r="E27" s="332"/>
      <c r="F27" s="332"/>
      <c r="G27" s="332"/>
      <c r="H27" s="332"/>
      <c r="I27" s="332"/>
      <c r="J27" s="332"/>
    </row>
    <row r="28" spans="2:10" ht="91.9" customHeight="1" x14ac:dyDescent="0.35">
      <c r="B28" s="592"/>
      <c r="C28" s="593"/>
      <c r="D28" s="593"/>
      <c r="E28" s="593"/>
      <c r="F28" s="593"/>
      <c r="G28" s="593"/>
      <c r="H28" s="593"/>
      <c r="I28" s="593"/>
      <c r="J28" s="594"/>
    </row>
    <row r="29" spans="2:10" ht="8.5" customHeight="1" x14ac:dyDescent="0.35"/>
    <row r="30" spans="2:10" s="117" customFormat="1" ht="13.9" customHeight="1" x14ac:dyDescent="0.35">
      <c r="B30" s="333" t="s">
        <v>244</v>
      </c>
      <c r="C30" s="332"/>
      <c r="D30" s="332"/>
      <c r="E30" s="332"/>
      <c r="F30" s="332"/>
      <c r="G30" s="332"/>
      <c r="H30" s="332"/>
      <c r="I30" s="332"/>
      <c r="J30" s="332"/>
    </row>
    <row r="31" spans="2:10" ht="91.9" customHeight="1" x14ac:dyDescent="0.35">
      <c r="B31" s="595"/>
      <c r="C31" s="595"/>
      <c r="D31" s="595"/>
      <c r="E31" s="595"/>
      <c r="F31" s="595"/>
      <c r="G31" s="595"/>
      <c r="H31" s="595"/>
      <c r="I31" s="595"/>
      <c r="J31" s="595"/>
    </row>
    <row r="33" spans="2:15" x14ac:dyDescent="0.35">
      <c r="B33" s="8" t="s">
        <v>181</v>
      </c>
    </row>
    <row r="34" spans="2:15" ht="7.15" customHeight="1" x14ac:dyDescent="0.35"/>
    <row r="35" spans="2:15" x14ac:dyDescent="0.35">
      <c r="B35" s="232" t="s">
        <v>182</v>
      </c>
      <c r="C35" s="587" t="s">
        <v>183</v>
      </c>
      <c r="D35" s="587"/>
      <c r="E35" s="587" t="s">
        <v>184</v>
      </c>
      <c r="F35" s="587"/>
      <c r="G35" s="587" t="s">
        <v>242</v>
      </c>
      <c r="H35" s="587"/>
      <c r="I35" s="587" t="s">
        <v>185</v>
      </c>
      <c r="J35" s="587"/>
      <c r="L35" s="587" t="s">
        <v>186</v>
      </c>
      <c r="M35" s="587"/>
      <c r="N35" s="330" t="s">
        <v>187</v>
      </c>
      <c r="O35" s="330" t="s">
        <v>173</v>
      </c>
    </row>
    <row r="36" spans="2:15" ht="24.65" customHeight="1" x14ac:dyDescent="0.35">
      <c r="B36" s="233"/>
      <c r="C36" s="586"/>
      <c r="D36" s="586"/>
      <c r="E36" s="586"/>
      <c r="F36" s="586"/>
      <c r="G36" s="586"/>
      <c r="H36" s="586"/>
      <c r="I36" s="588"/>
      <c r="J36" s="589"/>
      <c r="L36" s="585"/>
      <c r="M36" s="585"/>
      <c r="N36" s="331"/>
      <c r="O36" s="331"/>
    </row>
    <row r="37" spans="2:15" ht="24.65" customHeight="1" x14ac:dyDescent="0.35">
      <c r="B37" s="233"/>
      <c r="C37" s="586"/>
      <c r="D37" s="586"/>
      <c r="E37" s="586"/>
      <c r="F37" s="586"/>
      <c r="G37" s="586"/>
      <c r="H37" s="586"/>
      <c r="I37" s="586"/>
      <c r="J37" s="586"/>
      <c r="L37" s="585"/>
      <c r="M37" s="585"/>
      <c r="N37" s="331"/>
      <c r="O37" s="331"/>
    </row>
    <row r="38" spans="2:15" ht="24.65" customHeight="1" x14ac:dyDescent="0.35">
      <c r="B38" s="233"/>
      <c r="C38" s="586"/>
      <c r="D38" s="586"/>
      <c r="E38" s="586"/>
      <c r="F38" s="586"/>
      <c r="G38" s="586"/>
      <c r="H38" s="586"/>
      <c r="I38" s="586"/>
      <c r="J38" s="586"/>
      <c r="L38" s="585"/>
      <c r="M38" s="585"/>
      <c r="N38" s="331"/>
      <c r="O38" s="331"/>
    </row>
    <row r="39" spans="2:15" ht="24.65" customHeight="1" x14ac:dyDescent="0.35">
      <c r="B39" s="233"/>
      <c r="C39" s="586"/>
      <c r="D39" s="586"/>
      <c r="E39" s="586"/>
      <c r="F39" s="586"/>
      <c r="G39" s="586"/>
      <c r="H39" s="586"/>
      <c r="I39" s="586"/>
      <c r="J39" s="586"/>
      <c r="L39" s="585"/>
      <c r="M39" s="585"/>
      <c r="N39" s="331"/>
      <c r="O39" s="331"/>
    </row>
    <row r="40" spans="2:15" ht="24.65" customHeight="1" x14ac:dyDescent="0.35">
      <c r="B40" s="233"/>
      <c r="C40" s="586"/>
      <c r="D40" s="586"/>
      <c r="E40" s="586"/>
      <c r="F40" s="586"/>
      <c r="G40" s="586"/>
      <c r="H40" s="586"/>
      <c r="I40" s="586"/>
      <c r="J40" s="586"/>
      <c r="L40" s="585"/>
      <c r="M40" s="585"/>
      <c r="N40" s="331"/>
      <c r="O40" s="331"/>
    </row>
    <row r="41" spans="2:15" ht="24.65" customHeight="1" x14ac:dyDescent="0.35">
      <c r="B41" s="233"/>
      <c r="C41" s="586"/>
      <c r="D41" s="586"/>
      <c r="E41" s="586"/>
      <c r="F41" s="586"/>
      <c r="G41" s="586"/>
      <c r="H41" s="586"/>
      <c r="I41" s="586"/>
      <c r="J41" s="586"/>
      <c r="L41" s="585"/>
      <c r="M41" s="585"/>
      <c r="N41" s="331"/>
      <c r="O41" s="331"/>
    </row>
    <row r="42" spans="2:15" ht="24.65" customHeight="1" x14ac:dyDescent="0.35">
      <c r="B42" s="233"/>
      <c r="C42" s="586"/>
      <c r="D42" s="586"/>
      <c r="E42" s="586"/>
      <c r="F42" s="586"/>
      <c r="G42" s="586"/>
      <c r="H42" s="586"/>
      <c r="I42" s="586"/>
      <c r="J42" s="586"/>
      <c r="L42" s="585"/>
      <c r="M42" s="585"/>
      <c r="N42" s="331"/>
      <c r="O42" s="331"/>
    </row>
    <row r="43" spans="2:15" ht="24.65" customHeight="1" x14ac:dyDescent="0.35">
      <c r="B43" s="233"/>
      <c r="C43" s="586"/>
      <c r="D43" s="586"/>
      <c r="E43" s="586"/>
      <c r="F43" s="586"/>
      <c r="G43" s="586"/>
      <c r="H43" s="586"/>
      <c r="I43" s="586"/>
      <c r="J43" s="586"/>
      <c r="L43" s="585"/>
      <c r="M43" s="585"/>
      <c r="N43" s="331"/>
      <c r="O43" s="331"/>
    </row>
    <row r="44" spans="2:15" ht="24.65" customHeight="1" x14ac:dyDescent="0.35">
      <c r="B44" s="233"/>
      <c r="C44" s="586"/>
      <c r="D44" s="586"/>
      <c r="E44" s="586"/>
      <c r="F44" s="586"/>
      <c r="G44" s="586"/>
      <c r="H44" s="586"/>
      <c r="I44" s="586"/>
      <c r="J44" s="586"/>
      <c r="L44" s="585"/>
      <c r="M44" s="585"/>
      <c r="N44" s="331"/>
      <c r="O44" s="331"/>
    </row>
    <row r="45" spans="2:15" ht="24.65" customHeight="1" x14ac:dyDescent="0.35">
      <c r="B45" s="233"/>
      <c r="C45" s="586"/>
      <c r="D45" s="586"/>
      <c r="E45" s="586"/>
      <c r="F45" s="586"/>
      <c r="G45" s="586"/>
      <c r="H45" s="586"/>
      <c r="I45" s="586"/>
      <c r="J45" s="586"/>
      <c r="L45" s="585"/>
      <c r="M45" s="585"/>
      <c r="N45" s="331"/>
      <c r="O45" s="331"/>
    </row>
    <row r="46" spans="2:15" ht="24.65" customHeight="1" x14ac:dyDescent="0.35">
      <c r="B46" s="233"/>
      <c r="C46" s="586"/>
      <c r="D46" s="586"/>
      <c r="E46" s="586"/>
      <c r="F46" s="586"/>
      <c r="G46" s="586"/>
      <c r="H46" s="586"/>
      <c r="I46" s="586"/>
      <c r="J46" s="586"/>
      <c r="L46" s="585"/>
      <c r="M46" s="585"/>
      <c r="N46" s="331"/>
      <c r="O46" s="331"/>
    </row>
    <row r="47" spans="2:15" ht="24.65" customHeight="1" x14ac:dyDescent="0.35">
      <c r="B47" s="233"/>
      <c r="C47" s="586"/>
      <c r="D47" s="586"/>
      <c r="E47" s="586"/>
      <c r="F47" s="586"/>
      <c r="G47" s="586"/>
      <c r="H47" s="586"/>
      <c r="I47" s="586"/>
      <c r="J47" s="586"/>
      <c r="L47" s="585"/>
      <c r="M47" s="585"/>
      <c r="N47" s="331"/>
      <c r="O47" s="331"/>
    </row>
    <row r="48" spans="2:15" ht="24.65" customHeight="1" x14ac:dyDescent="0.35">
      <c r="B48" s="233"/>
      <c r="C48" s="586"/>
      <c r="D48" s="586"/>
      <c r="E48" s="586"/>
      <c r="F48" s="586"/>
      <c r="G48" s="586"/>
      <c r="H48" s="586"/>
      <c r="I48" s="586"/>
      <c r="J48" s="586"/>
      <c r="L48" s="585"/>
      <c r="M48" s="585"/>
      <c r="N48" s="331"/>
      <c r="O48" s="331"/>
    </row>
    <row r="49" spans="2:15" ht="24.65" customHeight="1" x14ac:dyDescent="0.35">
      <c r="B49" s="233"/>
      <c r="C49" s="586"/>
      <c r="D49" s="586"/>
      <c r="E49" s="586"/>
      <c r="F49" s="586"/>
      <c r="G49" s="586"/>
      <c r="H49" s="586"/>
      <c r="I49" s="586"/>
      <c r="J49" s="586"/>
      <c r="L49" s="585"/>
      <c r="M49" s="585"/>
      <c r="N49" s="331"/>
      <c r="O49" s="331"/>
    </row>
    <row r="50" spans="2:15" ht="24.65" customHeight="1" x14ac:dyDescent="0.35">
      <c r="B50" s="233"/>
      <c r="C50" s="586"/>
      <c r="D50" s="586"/>
      <c r="E50" s="586"/>
      <c r="F50" s="586"/>
      <c r="G50" s="586"/>
      <c r="H50" s="586"/>
      <c r="I50" s="586"/>
      <c r="J50" s="586"/>
      <c r="L50" s="585"/>
      <c r="M50" s="585"/>
      <c r="N50" s="331"/>
      <c r="O50" s="331"/>
    </row>
    <row r="51" spans="2:15" ht="24.65" customHeight="1" x14ac:dyDescent="0.35">
      <c r="B51" s="233"/>
      <c r="C51" s="586"/>
      <c r="D51" s="586"/>
      <c r="E51" s="586"/>
      <c r="F51" s="586"/>
      <c r="G51" s="586"/>
      <c r="H51" s="586"/>
      <c r="I51" s="586"/>
      <c r="J51" s="586"/>
      <c r="L51" s="585"/>
      <c r="M51" s="585"/>
      <c r="N51" s="331"/>
      <c r="O51" s="331"/>
    </row>
    <row r="52" spans="2:15" ht="24.65" customHeight="1" x14ac:dyDescent="0.35">
      <c r="B52" s="233"/>
      <c r="C52" s="586"/>
      <c r="D52" s="586"/>
      <c r="E52" s="586"/>
      <c r="F52" s="586"/>
      <c r="G52" s="586"/>
      <c r="H52" s="586"/>
      <c r="I52" s="586"/>
      <c r="J52" s="586"/>
      <c r="L52" s="585"/>
      <c r="M52" s="585"/>
      <c r="N52" s="331"/>
      <c r="O52" s="331"/>
    </row>
    <row r="53" spans="2:15" ht="24.65" customHeight="1" x14ac:dyDescent="0.35">
      <c r="B53" s="233"/>
      <c r="C53" s="586"/>
      <c r="D53" s="586"/>
      <c r="E53" s="586"/>
      <c r="F53" s="586"/>
      <c r="G53" s="586"/>
      <c r="H53" s="586"/>
      <c r="I53" s="586"/>
      <c r="J53" s="586"/>
      <c r="L53" s="585"/>
      <c r="M53" s="585"/>
      <c r="N53" s="331"/>
      <c r="O53" s="331"/>
    </row>
    <row r="54" spans="2:15" ht="24.65" customHeight="1" x14ac:dyDescent="0.35">
      <c r="B54" s="233"/>
      <c r="C54" s="586"/>
      <c r="D54" s="586"/>
      <c r="E54" s="586"/>
      <c r="F54" s="586"/>
      <c r="G54" s="586"/>
      <c r="H54" s="586"/>
      <c r="I54" s="586"/>
      <c r="J54" s="586"/>
      <c r="L54" s="585"/>
      <c r="M54" s="585"/>
      <c r="N54" s="331"/>
      <c r="O54" s="331"/>
    </row>
    <row r="55" spans="2:15" ht="24.65" customHeight="1" x14ac:dyDescent="0.35">
      <c r="B55" s="233"/>
      <c r="C55" s="586"/>
      <c r="D55" s="586"/>
      <c r="E55" s="586"/>
      <c r="F55" s="586"/>
      <c r="G55" s="586"/>
      <c r="H55" s="586"/>
      <c r="I55" s="586"/>
      <c r="J55" s="586"/>
      <c r="L55" s="585"/>
      <c r="M55" s="585"/>
      <c r="N55" s="331"/>
      <c r="O55" s="331"/>
    </row>
    <row r="56" spans="2:15" ht="24.65" customHeight="1" x14ac:dyDescent="0.35">
      <c r="B56" s="233"/>
      <c r="C56" s="586"/>
      <c r="D56" s="586"/>
      <c r="E56" s="586"/>
      <c r="F56" s="586"/>
      <c r="G56" s="586"/>
      <c r="H56" s="586"/>
      <c r="I56" s="586"/>
      <c r="J56" s="586"/>
      <c r="L56" s="585"/>
      <c r="M56" s="585"/>
      <c r="N56" s="331"/>
      <c r="O56" s="331"/>
    </row>
    <row r="57" spans="2:15" ht="24.65" customHeight="1" x14ac:dyDescent="0.35">
      <c r="B57" s="233"/>
      <c r="C57" s="586"/>
      <c r="D57" s="586"/>
      <c r="E57" s="586"/>
      <c r="F57" s="586"/>
      <c r="G57" s="586"/>
      <c r="H57" s="586"/>
      <c r="I57" s="586"/>
      <c r="J57" s="586"/>
      <c r="L57" s="585"/>
      <c r="M57" s="585"/>
      <c r="N57" s="331"/>
      <c r="O57" s="331"/>
    </row>
    <row r="58" spans="2:15" ht="24.65" customHeight="1" x14ac:dyDescent="0.35">
      <c r="B58" s="233"/>
      <c r="C58" s="586"/>
      <c r="D58" s="586"/>
      <c r="E58" s="586"/>
      <c r="F58" s="586"/>
      <c r="G58" s="586"/>
      <c r="H58" s="586"/>
      <c r="I58" s="586"/>
      <c r="J58" s="586"/>
      <c r="L58" s="585"/>
      <c r="M58" s="585"/>
      <c r="N58" s="331"/>
      <c r="O58" s="331"/>
    </row>
    <row r="59" spans="2:15" ht="24.65" customHeight="1" x14ac:dyDescent="0.35">
      <c r="B59" s="233"/>
      <c r="C59" s="586"/>
      <c r="D59" s="586"/>
      <c r="E59" s="586"/>
      <c r="F59" s="586"/>
      <c r="G59" s="586"/>
      <c r="H59" s="586"/>
      <c r="I59" s="586"/>
      <c r="J59" s="586"/>
      <c r="L59" s="585"/>
      <c r="M59" s="585"/>
      <c r="N59" s="331"/>
      <c r="O59" s="331"/>
    </row>
    <row r="60" spans="2:15" ht="24.65" customHeight="1" x14ac:dyDescent="0.35">
      <c r="B60" s="233"/>
      <c r="C60" s="586"/>
      <c r="D60" s="586"/>
      <c r="E60" s="586"/>
      <c r="F60" s="586"/>
      <c r="G60" s="586"/>
      <c r="H60" s="586"/>
      <c r="I60" s="586"/>
      <c r="J60" s="586"/>
      <c r="L60" s="585"/>
      <c r="M60" s="585"/>
      <c r="N60" s="331"/>
      <c r="O60" s="331"/>
    </row>
  </sheetData>
  <mergeCells count="143">
    <mergeCell ref="C59:D59"/>
    <mergeCell ref="E59:F59"/>
    <mergeCell ref="G59:H59"/>
    <mergeCell ref="I59:J59"/>
    <mergeCell ref="L59:M59"/>
    <mergeCell ref="C60:D60"/>
    <mergeCell ref="E60:F60"/>
    <mergeCell ref="G60:H60"/>
    <mergeCell ref="I60:J60"/>
    <mergeCell ref="L60:M60"/>
    <mergeCell ref="C57:D57"/>
    <mergeCell ref="E57:F57"/>
    <mergeCell ref="G57:H57"/>
    <mergeCell ref="I57:J57"/>
    <mergeCell ref="L57:M57"/>
    <mergeCell ref="C58:D58"/>
    <mergeCell ref="E58:F58"/>
    <mergeCell ref="G58:H58"/>
    <mergeCell ref="I58:J58"/>
    <mergeCell ref="L58:M58"/>
    <mergeCell ref="C55:D55"/>
    <mergeCell ref="E55:F55"/>
    <mergeCell ref="G55:H55"/>
    <mergeCell ref="I55:J55"/>
    <mergeCell ref="L55:M55"/>
    <mergeCell ref="C56:D56"/>
    <mergeCell ref="E56:F56"/>
    <mergeCell ref="G56:H56"/>
    <mergeCell ref="I56:J56"/>
    <mergeCell ref="L56:M56"/>
    <mergeCell ref="C2:H2"/>
    <mergeCell ref="C3:H3"/>
    <mergeCell ref="C4:H4"/>
    <mergeCell ref="C5:H5"/>
    <mergeCell ref="C6:H6"/>
    <mergeCell ref="B8:C8"/>
    <mergeCell ref="B9:C9"/>
    <mergeCell ref="B13:J13"/>
    <mergeCell ref="B17:J17"/>
    <mergeCell ref="B21:J21"/>
    <mergeCell ref="B25:J25"/>
    <mergeCell ref="B28:J28"/>
    <mergeCell ref="B31:J31"/>
    <mergeCell ref="C35:D35"/>
    <mergeCell ref="E35:F35"/>
    <mergeCell ref="G35:H35"/>
    <mergeCell ref="I35:J35"/>
    <mergeCell ref="L35:M35"/>
    <mergeCell ref="C36:D36"/>
    <mergeCell ref="E36:F36"/>
    <mergeCell ref="G36:H36"/>
    <mergeCell ref="I36:J36"/>
    <mergeCell ref="L36:M36"/>
    <mergeCell ref="C37:D37"/>
    <mergeCell ref="E37:F37"/>
    <mergeCell ref="G37:H37"/>
    <mergeCell ref="I37:J37"/>
    <mergeCell ref="L37:M37"/>
    <mergeCell ref="C38:D38"/>
    <mergeCell ref="E38:F38"/>
    <mergeCell ref="G38:H38"/>
    <mergeCell ref="I38:J38"/>
    <mergeCell ref="L38:M38"/>
    <mergeCell ref="C39:D39"/>
    <mergeCell ref="E39:F39"/>
    <mergeCell ref="G39:H39"/>
    <mergeCell ref="I39:J39"/>
    <mergeCell ref="L39:M39"/>
    <mergeCell ref="C40:D40"/>
    <mergeCell ref="E40:F40"/>
    <mergeCell ref="G40:H40"/>
    <mergeCell ref="I40:J40"/>
    <mergeCell ref="L40:M40"/>
    <mergeCell ref="C41:D41"/>
    <mergeCell ref="E41:F41"/>
    <mergeCell ref="G41:H41"/>
    <mergeCell ref="I41:J41"/>
    <mergeCell ref="L41:M41"/>
    <mergeCell ref="C42:D42"/>
    <mergeCell ref="E42:F42"/>
    <mergeCell ref="G42:H42"/>
    <mergeCell ref="I42:J42"/>
    <mergeCell ref="L42:M42"/>
    <mergeCell ref="C43:D43"/>
    <mergeCell ref="E43:F43"/>
    <mergeCell ref="G43:H43"/>
    <mergeCell ref="I43:J43"/>
    <mergeCell ref="L43:M43"/>
    <mergeCell ref="C44:D44"/>
    <mergeCell ref="E44:F44"/>
    <mergeCell ref="G44:H44"/>
    <mergeCell ref="I44:J44"/>
    <mergeCell ref="L44:M44"/>
    <mergeCell ref="C45:D45"/>
    <mergeCell ref="E45:F45"/>
    <mergeCell ref="G45:H45"/>
    <mergeCell ref="I45:J45"/>
    <mergeCell ref="L45:M45"/>
    <mergeCell ref="C46:D46"/>
    <mergeCell ref="E46:F46"/>
    <mergeCell ref="G46:H46"/>
    <mergeCell ref="I46:J46"/>
    <mergeCell ref="L46:M46"/>
    <mergeCell ref="C47:D47"/>
    <mergeCell ref="E47:F47"/>
    <mergeCell ref="G47:H47"/>
    <mergeCell ref="I47:J47"/>
    <mergeCell ref="L47:M47"/>
    <mergeCell ref="C48:D48"/>
    <mergeCell ref="E48:F48"/>
    <mergeCell ref="G48:H48"/>
    <mergeCell ref="I48:J48"/>
    <mergeCell ref="L48:M48"/>
    <mergeCell ref="C49:D49"/>
    <mergeCell ref="E49:F49"/>
    <mergeCell ref="G49:H49"/>
    <mergeCell ref="I49:J49"/>
    <mergeCell ref="L49:M49"/>
    <mergeCell ref="C50:D50"/>
    <mergeCell ref="E50:F50"/>
    <mergeCell ref="G50:H50"/>
    <mergeCell ref="I50:J50"/>
    <mergeCell ref="L50:M50"/>
    <mergeCell ref="C51:D51"/>
    <mergeCell ref="E51:F51"/>
    <mergeCell ref="G51:H51"/>
    <mergeCell ref="I51:J51"/>
    <mergeCell ref="L51:M51"/>
    <mergeCell ref="C54:D54"/>
    <mergeCell ref="E54:F54"/>
    <mergeCell ref="G54:H54"/>
    <mergeCell ref="I54:J54"/>
    <mergeCell ref="L54:M54"/>
    <mergeCell ref="C52:D52"/>
    <mergeCell ref="E52:F52"/>
    <mergeCell ref="G52:H52"/>
    <mergeCell ref="I52:J52"/>
    <mergeCell ref="L52:M52"/>
    <mergeCell ref="C53:D53"/>
    <mergeCell ref="E53:F53"/>
    <mergeCell ref="G53:H53"/>
    <mergeCell ref="I53:J53"/>
    <mergeCell ref="L53:M53"/>
  </mergeCells>
  <pageMargins left="0.7" right="0.7" top="0.78740157499999996" bottom="0.78740157499999996"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8F326-AC4A-46C7-B21B-C3DA59D2680A}">
  <sheetPr>
    <tabColor theme="6" tint="0.79998168889431442"/>
  </sheetPr>
  <dimension ref="B1:O60"/>
  <sheetViews>
    <sheetView workbookViewId="0">
      <selection activeCell="G9" sqref="G9"/>
    </sheetView>
  </sheetViews>
  <sheetFormatPr baseColWidth="10" defaultRowHeight="14.5" x14ac:dyDescent="0.35"/>
  <cols>
    <col min="1" max="1" width="1.453125" customWidth="1"/>
    <col min="2" max="2" width="14.7265625" customWidth="1"/>
    <col min="3" max="10" width="14.1796875" customWidth="1"/>
    <col min="11" max="11" width="1.7265625" customWidth="1"/>
    <col min="13" max="13" width="14.26953125" customWidth="1"/>
    <col min="14" max="14" width="21.26953125" customWidth="1"/>
    <col min="15" max="15" width="18.26953125" customWidth="1"/>
  </cols>
  <sheetData>
    <row r="1" spans="2:10" ht="8.5" customHeight="1" x14ac:dyDescent="0.35"/>
    <row r="2" spans="2:10" x14ac:dyDescent="0.35">
      <c r="B2" s="113" t="s">
        <v>1288</v>
      </c>
      <c r="C2" s="596"/>
      <c r="D2" s="597"/>
      <c r="E2" s="597"/>
      <c r="F2" s="597"/>
      <c r="G2" s="597"/>
      <c r="H2" s="598"/>
    </row>
    <row r="3" spans="2:10" x14ac:dyDescent="0.35">
      <c r="B3" s="113" t="s">
        <v>174</v>
      </c>
      <c r="C3" s="596"/>
      <c r="D3" s="597"/>
      <c r="E3" s="597"/>
      <c r="F3" s="597"/>
      <c r="G3" s="597"/>
      <c r="H3" s="598"/>
    </row>
    <row r="4" spans="2:10" x14ac:dyDescent="0.35">
      <c r="B4" s="113" t="s">
        <v>175</v>
      </c>
      <c r="C4" s="596"/>
      <c r="D4" s="597"/>
      <c r="E4" s="597"/>
      <c r="F4" s="597"/>
      <c r="G4" s="597"/>
      <c r="H4" s="598"/>
    </row>
    <row r="5" spans="2:10" x14ac:dyDescent="0.35">
      <c r="B5" s="113" t="s">
        <v>176</v>
      </c>
      <c r="C5" s="596"/>
      <c r="D5" s="597"/>
      <c r="E5" s="597"/>
      <c r="F5" s="597"/>
      <c r="G5" s="597"/>
      <c r="H5" s="598"/>
    </row>
    <row r="6" spans="2:10" x14ac:dyDescent="0.35">
      <c r="B6" s="113" t="s">
        <v>1474</v>
      </c>
      <c r="C6" s="596"/>
      <c r="D6" s="597"/>
      <c r="E6" s="597"/>
      <c r="F6" s="597"/>
      <c r="G6" s="597"/>
      <c r="H6" s="598"/>
    </row>
    <row r="7" spans="2:10" ht="6" customHeight="1" x14ac:dyDescent="0.35"/>
    <row r="8" spans="2:10" x14ac:dyDescent="0.35">
      <c r="B8" s="421" t="s">
        <v>177</v>
      </c>
      <c r="C8" s="421"/>
      <c r="D8" s="231"/>
    </row>
    <row r="9" spans="2:10" x14ac:dyDescent="0.35">
      <c r="B9" s="421" t="s">
        <v>178</v>
      </c>
      <c r="C9" s="421"/>
      <c r="D9" s="231"/>
    </row>
    <row r="11" spans="2:10" x14ac:dyDescent="0.35">
      <c r="B11" s="8" t="s">
        <v>179</v>
      </c>
    </row>
    <row r="12" spans="2:10" ht="4.9000000000000004" customHeight="1" x14ac:dyDescent="0.35"/>
    <row r="13" spans="2:10" ht="99" customHeight="1" x14ac:dyDescent="0.35">
      <c r="B13" s="599"/>
      <c r="C13" s="599"/>
      <c r="D13" s="599"/>
      <c r="E13" s="599"/>
      <c r="F13" s="599"/>
      <c r="G13" s="599"/>
      <c r="H13" s="599"/>
      <c r="I13" s="599"/>
      <c r="J13" s="599"/>
    </row>
    <row r="14" spans="2:10" ht="10.15" customHeight="1" x14ac:dyDescent="0.35"/>
    <row r="15" spans="2:10" x14ac:dyDescent="0.35">
      <c r="B15" s="8" t="s">
        <v>180</v>
      </c>
    </row>
    <row r="16" spans="2:10" ht="5.5" customHeight="1" x14ac:dyDescent="0.35"/>
    <row r="17" spans="2:10" ht="90" customHeight="1" x14ac:dyDescent="0.35">
      <c r="B17" s="600"/>
      <c r="C17" s="600"/>
      <c r="D17" s="600"/>
      <c r="E17" s="600"/>
      <c r="F17" s="600"/>
      <c r="G17" s="600"/>
      <c r="H17" s="600"/>
      <c r="I17" s="600"/>
      <c r="J17" s="600"/>
    </row>
    <row r="18" spans="2:10" ht="8.5" customHeight="1" x14ac:dyDescent="0.35"/>
    <row r="19" spans="2:10" x14ac:dyDescent="0.35">
      <c r="B19" s="8" t="s">
        <v>240</v>
      </c>
    </row>
    <row r="20" spans="2:10" ht="4.9000000000000004" customHeight="1" x14ac:dyDescent="0.35"/>
    <row r="21" spans="2:10" ht="96.65" customHeight="1" x14ac:dyDescent="0.35">
      <c r="B21" s="590"/>
      <c r="C21" s="590"/>
      <c r="D21" s="590"/>
      <c r="E21" s="590"/>
      <c r="F21" s="590"/>
      <c r="G21" s="590"/>
      <c r="H21" s="590"/>
      <c r="I21" s="590"/>
      <c r="J21" s="590"/>
    </row>
    <row r="22" spans="2:10" ht="8.5" customHeight="1" x14ac:dyDescent="0.35"/>
    <row r="23" spans="2:10" x14ac:dyDescent="0.35">
      <c r="B23" s="8" t="s">
        <v>241</v>
      </c>
    </row>
    <row r="24" spans="2:10" ht="4.9000000000000004" customHeight="1" x14ac:dyDescent="0.35"/>
    <row r="25" spans="2:10" ht="91.9" customHeight="1" x14ac:dyDescent="0.35">
      <c r="B25" s="591"/>
      <c r="C25" s="591"/>
      <c r="D25" s="591"/>
      <c r="E25" s="591"/>
      <c r="F25" s="591"/>
      <c r="G25" s="591"/>
      <c r="H25" s="591"/>
      <c r="I25" s="591"/>
      <c r="J25" s="591"/>
    </row>
    <row r="26" spans="2:10" ht="8.5" customHeight="1" x14ac:dyDescent="0.35"/>
    <row r="27" spans="2:10" s="117" customFormat="1" ht="13.9" customHeight="1" x14ac:dyDescent="0.35">
      <c r="B27" s="333" t="s">
        <v>243</v>
      </c>
      <c r="C27" s="332"/>
      <c r="D27" s="332"/>
      <c r="E27" s="332"/>
      <c r="F27" s="332"/>
      <c r="G27" s="332"/>
      <c r="H27" s="332"/>
      <c r="I27" s="332"/>
      <c r="J27" s="332"/>
    </row>
    <row r="28" spans="2:10" ht="91.9" customHeight="1" x14ac:dyDescent="0.35">
      <c r="B28" s="592"/>
      <c r="C28" s="593"/>
      <c r="D28" s="593"/>
      <c r="E28" s="593"/>
      <c r="F28" s="593"/>
      <c r="G28" s="593"/>
      <c r="H28" s="593"/>
      <c r="I28" s="593"/>
      <c r="J28" s="594"/>
    </row>
    <row r="29" spans="2:10" ht="8.5" customHeight="1" x14ac:dyDescent="0.35"/>
    <row r="30" spans="2:10" s="117" customFormat="1" ht="13.9" customHeight="1" x14ac:dyDescent="0.35">
      <c r="B30" s="333" t="s">
        <v>244</v>
      </c>
      <c r="C30" s="332"/>
      <c r="D30" s="332"/>
      <c r="E30" s="332"/>
      <c r="F30" s="332"/>
      <c r="G30" s="332"/>
      <c r="H30" s="332"/>
      <c r="I30" s="332"/>
      <c r="J30" s="332"/>
    </row>
    <row r="31" spans="2:10" ht="91.9" customHeight="1" x14ac:dyDescent="0.35">
      <c r="B31" s="595"/>
      <c r="C31" s="595"/>
      <c r="D31" s="595"/>
      <c r="E31" s="595"/>
      <c r="F31" s="595"/>
      <c r="G31" s="595"/>
      <c r="H31" s="595"/>
      <c r="I31" s="595"/>
      <c r="J31" s="595"/>
    </row>
    <row r="33" spans="2:15" x14ac:dyDescent="0.35">
      <c r="B33" s="8" t="s">
        <v>181</v>
      </c>
    </row>
    <row r="34" spans="2:15" ht="7.15" customHeight="1" x14ac:dyDescent="0.35"/>
    <row r="35" spans="2:15" x14ac:dyDescent="0.35">
      <c r="B35" s="232" t="s">
        <v>182</v>
      </c>
      <c r="C35" s="587" t="s">
        <v>183</v>
      </c>
      <c r="D35" s="587"/>
      <c r="E35" s="587" t="s">
        <v>184</v>
      </c>
      <c r="F35" s="587"/>
      <c r="G35" s="587" t="s">
        <v>242</v>
      </c>
      <c r="H35" s="587"/>
      <c r="I35" s="587" t="s">
        <v>185</v>
      </c>
      <c r="J35" s="587"/>
      <c r="L35" s="587" t="s">
        <v>186</v>
      </c>
      <c r="M35" s="587"/>
      <c r="N35" s="340" t="s">
        <v>187</v>
      </c>
      <c r="O35" s="340" t="s">
        <v>173</v>
      </c>
    </row>
    <row r="36" spans="2:15" ht="24.65" customHeight="1" x14ac:dyDescent="0.35">
      <c r="B36" s="233"/>
      <c r="C36" s="586"/>
      <c r="D36" s="586"/>
      <c r="E36" s="586"/>
      <c r="F36" s="586"/>
      <c r="G36" s="586"/>
      <c r="H36" s="586"/>
      <c r="I36" s="588"/>
      <c r="J36" s="589"/>
      <c r="L36" s="585"/>
      <c r="M36" s="585"/>
      <c r="N36" s="341"/>
      <c r="O36" s="341"/>
    </row>
    <row r="37" spans="2:15" ht="24.65" customHeight="1" x14ac:dyDescent="0.35">
      <c r="B37" s="233"/>
      <c r="C37" s="586"/>
      <c r="D37" s="586"/>
      <c r="E37" s="586"/>
      <c r="F37" s="586"/>
      <c r="G37" s="586"/>
      <c r="H37" s="586"/>
      <c r="I37" s="586"/>
      <c r="J37" s="586"/>
      <c r="L37" s="585"/>
      <c r="M37" s="585"/>
      <c r="N37" s="341"/>
      <c r="O37" s="341"/>
    </row>
    <row r="38" spans="2:15" ht="24.65" customHeight="1" x14ac:dyDescent="0.35">
      <c r="B38" s="233"/>
      <c r="C38" s="586"/>
      <c r="D38" s="586"/>
      <c r="E38" s="586"/>
      <c r="F38" s="586"/>
      <c r="G38" s="586"/>
      <c r="H38" s="586"/>
      <c r="I38" s="586"/>
      <c r="J38" s="586"/>
      <c r="L38" s="585"/>
      <c r="M38" s="585"/>
      <c r="N38" s="341"/>
      <c r="O38" s="341"/>
    </row>
    <row r="39" spans="2:15" ht="24.65" customHeight="1" x14ac:dyDescent="0.35">
      <c r="B39" s="233"/>
      <c r="C39" s="586"/>
      <c r="D39" s="586"/>
      <c r="E39" s="586"/>
      <c r="F39" s="586"/>
      <c r="G39" s="586"/>
      <c r="H39" s="586"/>
      <c r="I39" s="586"/>
      <c r="J39" s="586"/>
      <c r="L39" s="585"/>
      <c r="M39" s="585"/>
      <c r="N39" s="341"/>
      <c r="O39" s="341"/>
    </row>
    <row r="40" spans="2:15" ht="24.65" customHeight="1" x14ac:dyDescent="0.35">
      <c r="B40" s="233"/>
      <c r="C40" s="586"/>
      <c r="D40" s="586"/>
      <c r="E40" s="586"/>
      <c r="F40" s="586"/>
      <c r="G40" s="586"/>
      <c r="H40" s="586"/>
      <c r="I40" s="586"/>
      <c r="J40" s="586"/>
      <c r="L40" s="585"/>
      <c r="M40" s="585"/>
      <c r="N40" s="341"/>
      <c r="O40" s="341"/>
    </row>
    <row r="41" spans="2:15" ht="24.65" customHeight="1" x14ac:dyDescent="0.35">
      <c r="B41" s="233"/>
      <c r="C41" s="586"/>
      <c r="D41" s="586"/>
      <c r="E41" s="586"/>
      <c r="F41" s="586"/>
      <c r="G41" s="586"/>
      <c r="H41" s="586"/>
      <c r="I41" s="586"/>
      <c r="J41" s="586"/>
      <c r="L41" s="585"/>
      <c r="M41" s="585"/>
      <c r="N41" s="341"/>
      <c r="O41" s="341"/>
    </row>
    <row r="42" spans="2:15" ht="24.65" customHeight="1" x14ac:dyDescent="0.35">
      <c r="B42" s="233"/>
      <c r="C42" s="586"/>
      <c r="D42" s="586"/>
      <c r="E42" s="586"/>
      <c r="F42" s="586"/>
      <c r="G42" s="586"/>
      <c r="H42" s="586"/>
      <c r="I42" s="586"/>
      <c r="J42" s="586"/>
      <c r="L42" s="585"/>
      <c r="M42" s="585"/>
      <c r="N42" s="341"/>
      <c r="O42" s="341"/>
    </row>
    <row r="43" spans="2:15" ht="24.65" customHeight="1" x14ac:dyDescent="0.35">
      <c r="B43" s="233"/>
      <c r="C43" s="586"/>
      <c r="D43" s="586"/>
      <c r="E43" s="586"/>
      <c r="F43" s="586"/>
      <c r="G43" s="586"/>
      <c r="H43" s="586"/>
      <c r="I43" s="586"/>
      <c r="J43" s="586"/>
      <c r="L43" s="585"/>
      <c r="M43" s="585"/>
      <c r="N43" s="341"/>
      <c r="O43" s="341"/>
    </row>
    <row r="44" spans="2:15" ht="24.65" customHeight="1" x14ac:dyDescent="0.35">
      <c r="B44" s="233"/>
      <c r="C44" s="586"/>
      <c r="D44" s="586"/>
      <c r="E44" s="586"/>
      <c r="F44" s="586"/>
      <c r="G44" s="586"/>
      <c r="H44" s="586"/>
      <c r="I44" s="586"/>
      <c r="J44" s="586"/>
      <c r="L44" s="585"/>
      <c r="M44" s="585"/>
      <c r="N44" s="341"/>
      <c r="O44" s="341"/>
    </row>
    <row r="45" spans="2:15" ht="24.65" customHeight="1" x14ac:dyDescent="0.35">
      <c r="B45" s="233"/>
      <c r="C45" s="586"/>
      <c r="D45" s="586"/>
      <c r="E45" s="586"/>
      <c r="F45" s="586"/>
      <c r="G45" s="586"/>
      <c r="H45" s="586"/>
      <c r="I45" s="586"/>
      <c r="J45" s="586"/>
      <c r="L45" s="585"/>
      <c r="M45" s="585"/>
      <c r="N45" s="341"/>
      <c r="O45" s="341"/>
    </row>
    <row r="46" spans="2:15" ht="24.65" customHeight="1" x14ac:dyDescent="0.35">
      <c r="B46" s="233"/>
      <c r="C46" s="586"/>
      <c r="D46" s="586"/>
      <c r="E46" s="586"/>
      <c r="F46" s="586"/>
      <c r="G46" s="586"/>
      <c r="H46" s="586"/>
      <c r="I46" s="586"/>
      <c r="J46" s="586"/>
      <c r="L46" s="585"/>
      <c r="M46" s="585"/>
      <c r="N46" s="341"/>
      <c r="O46" s="341"/>
    </row>
    <row r="47" spans="2:15" ht="24.65" customHeight="1" x14ac:dyDescent="0.35">
      <c r="B47" s="233"/>
      <c r="C47" s="586"/>
      <c r="D47" s="586"/>
      <c r="E47" s="586"/>
      <c r="F47" s="586"/>
      <c r="G47" s="586"/>
      <c r="H47" s="586"/>
      <c r="I47" s="586"/>
      <c r="J47" s="586"/>
      <c r="L47" s="585"/>
      <c r="M47" s="585"/>
      <c r="N47" s="341"/>
      <c r="O47" s="341"/>
    </row>
    <row r="48" spans="2:15" ht="24.65" customHeight="1" x14ac:dyDescent="0.35">
      <c r="B48" s="233"/>
      <c r="C48" s="586"/>
      <c r="D48" s="586"/>
      <c r="E48" s="586"/>
      <c r="F48" s="586"/>
      <c r="G48" s="586"/>
      <c r="H48" s="586"/>
      <c r="I48" s="586"/>
      <c r="J48" s="586"/>
      <c r="L48" s="585"/>
      <c r="M48" s="585"/>
      <c r="N48" s="341"/>
      <c r="O48" s="341"/>
    </row>
    <row r="49" spans="2:15" ht="24.65" customHeight="1" x14ac:dyDescent="0.35">
      <c r="B49" s="233"/>
      <c r="C49" s="586"/>
      <c r="D49" s="586"/>
      <c r="E49" s="586"/>
      <c r="F49" s="586"/>
      <c r="G49" s="586"/>
      <c r="H49" s="586"/>
      <c r="I49" s="586"/>
      <c r="J49" s="586"/>
      <c r="L49" s="585"/>
      <c r="M49" s="585"/>
      <c r="N49" s="341"/>
      <c r="O49" s="341"/>
    </row>
    <row r="50" spans="2:15" ht="24.65" customHeight="1" x14ac:dyDescent="0.35">
      <c r="B50" s="233"/>
      <c r="C50" s="586"/>
      <c r="D50" s="586"/>
      <c r="E50" s="586"/>
      <c r="F50" s="586"/>
      <c r="G50" s="586"/>
      <c r="H50" s="586"/>
      <c r="I50" s="586"/>
      <c r="J50" s="586"/>
      <c r="L50" s="585"/>
      <c r="M50" s="585"/>
      <c r="N50" s="341"/>
      <c r="O50" s="341"/>
    </row>
    <row r="51" spans="2:15" ht="24.65" customHeight="1" x14ac:dyDescent="0.35">
      <c r="B51" s="233"/>
      <c r="C51" s="586"/>
      <c r="D51" s="586"/>
      <c r="E51" s="586"/>
      <c r="F51" s="586"/>
      <c r="G51" s="586"/>
      <c r="H51" s="586"/>
      <c r="I51" s="586"/>
      <c r="J51" s="586"/>
      <c r="L51" s="585"/>
      <c r="M51" s="585"/>
      <c r="N51" s="341"/>
      <c r="O51" s="341"/>
    </row>
    <row r="52" spans="2:15" ht="24.65" customHeight="1" x14ac:dyDescent="0.35">
      <c r="B52" s="233"/>
      <c r="C52" s="586"/>
      <c r="D52" s="586"/>
      <c r="E52" s="586"/>
      <c r="F52" s="586"/>
      <c r="G52" s="586"/>
      <c r="H52" s="586"/>
      <c r="I52" s="586"/>
      <c r="J52" s="586"/>
      <c r="L52" s="585"/>
      <c r="M52" s="585"/>
      <c r="N52" s="341"/>
      <c r="O52" s="341"/>
    </row>
    <row r="53" spans="2:15" ht="24.65" customHeight="1" x14ac:dyDescent="0.35">
      <c r="B53" s="233"/>
      <c r="C53" s="586"/>
      <c r="D53" s="586"/>
      <c r="E53" s="586"/>
      <c r="F53" s="586"/>
      <c r="G53" s="586"/>
      <c r="H53" s="586"/>
      <c r="I53" s="586"/>
      <c r="J53" s="586"/>
      <c r="L53" s="585"/>
      <c r="M53" s="585"/>
      <c r="N53" s="341"/>
      <c r="O53" s="341"/>
    </row>
    <row r="54" spans="2:15" ht="24.65" customHeight="1" x14ac:dyDescent="0.35">
      <c r="B54" s="233"/>
      <c r="C54" s="586"/>
      <c r="D54" s="586"/>
      <c r="E54" s="586"/>
      <c r="F54" s="586"/>
      <c r="G54" s="586"/>
      <c r="H54" s="586"/>
      <c r="I54" s="586"/>
      <c r="J54" s="586"/>
      <c r="L54" s="585"/>
      <c r="M54" s="585"/>
      <c r="N54" s="341"/>
      <c r="O54" s="341"/>
    </row>
    <row r="55" spans="2:15" ht="24.65" customHeight="1" x14ac:dyDescent="0.35">
      <c r="B55" s="233"/>
      <c r="C55" s="586"/>
      <c r="D55" s="586"/>
      <c r="E55" s="586"/>
      <c r="F55" s="586"/>
      <c r="G55" s="586"/>
      <c r="H55" s="586"/>
      <c r="I55" s="586"/>
      <c r="J55" s="586"/>
      <c r="L55" s="585"/>
      <c r="M55" s="585"/>
      <c r="N55" s="341"/>
      <c r="O55" s="341"/>
    </row>
    <row r="56" spans="2:15" ht="24.65" customHeight="1" x14ac:dyDescent="0.35">
      <c r="B56" s="233"/>
      <c r="C56" s="586"/>
      <c r="D56" s="586"/>
      <c r="E56" s="586"/>
      <c r="F56" s="586"/>
      <c r="G56" s="586"/>
      <c r="H56" s="586"/>
      <c r="I56" s="586"/>
      <c r="J56" s="586"/>
      <c r="L56" s="585"/>
      <c r="M56" s="585"/>
      <c r="N56" s="341"/>
      <c r="O56" s="341"/>
    </row>
    <row r="57" spans="2:15" ht="24.65" customHeight="1" x14ac:dyDescent="0.35">
      <c r="B57" s="233"/>
      <c r="C57" s="586"/>
      <c r="D57" s="586"/>
      <c r="E57" s="586"/>
      <c r="F57" s="586"/>
      <c r="G57" s="586"/>
      <c r="H57" s="586"/>
      <c r="I57" s="586"/>
      <c r="J57" s="586"/>
      <c r="L57" s="585"/>
      <c r="M57" s="585"/>
      <c r="N57" s="341"/>
      <c r="O57" s="341"/>
    </row>
    <row r="58" spans="2:15" ht="24.65" customHeight="1" x14ac:dyDescent="0.35">
      <c r="B58" s="233"/>
      <c r="C58" s="586"/>
      <c r="D58" s="586"/>
      <c r="E58" s="586"/>
      <c r="F58" s="586"/>
      <c r="G58" s="586"/>
      <c r="H58" s="586"/>
      <c r="I58" s="586"/>
      <c r="J58" s="586"/>
      <c r="L58" s="585"/>
      <c r="M58" s="585"/>
      <c r="N58" s="341"/>
      <c r="O58" s="341"/>
    </row>
    <row r="59" spans="2:15" ht="24.65" customHeight="1" x14ac:dyDescent="0.35">
      <c r="B59" s="233"/>
      <c r="C59" s="586"/>
      <c r="D59" s="586"/>
      <c r="E59" s="586"/>
      <c r="F59" s="586"/>
      <c r="G59" s="586"/>
      <c r="H59" s="586"/>
      <c r="I59" s="586"/>
      <c r="J59" s="586"/>
      <c r="L59" s="585"/>
      <c r="M59" s="585"/>
      <c r="N59" s="341"/>
      <c r="O59" s="341"/>
    </row>
    <row r="60" spans="2:15" ht="24.65" customHeight="1" x14ac:dyDescent="0.35">
      <c r="B60" s="233"/>
      <c r="C60" s="586"/>
      <c r="D60" s="586"/>
      <c r="E60" s="586"/>
      <c r="F60" s="586"/>
      <c r="G60" s="586"/>
      <c r="H60" s="586"/>
      <c r="I60" s="586"/>
      <c r="J60" s="586"/>
      <c r="L60" s="585"/>
      <c r="M60" s="585"/>
      <c r="N60" s="341"/>
      <c r="O60" s="341"/>
    </row>
  </sheetData>
  <mergeCells count="143">
    <mergeCell ref="C57:D57"/>
    <mergeCell ref="E57:F57"/>
    <mergeCell ref="G57:H57"/>
    <mergeCell ref="I57:J57"/>
    <mergeCell ref="L57:M57"/>
    <mergeCell ref="C60:D60"/>
    <mergeCell ref="E60:F60"/>
    <mergeCell ref="G60:H60"/>
    <mergeCell ref="I60:J60"/>
    <mergeCell ref="L60:M60"/>
    <mergeCell ref="C58:D58"/>
    <mergeCell ref="E58:F58"/>
    <mergeCell ref="G58:H58"/>
    <mergeCell ref="I58:J58"/>
    <mergeCell ref="L58:M58"/>
    <mergeCell ref="C59:D59"/>
    <mergeCell ref="E59:F59"/>
    <mergeCell ref="G59:H59"/>
    <mergeCell ref="I59:J59"/>
    <mergeCell ref="L59:M59"/>
    <mergeCell ref="C55:D55"/>
    <mergeCell ref="E55:F55"/>
    <mergeCell ref="G55:H55"/>
    <mergeCell ref="I55:J55"/>
    <mergeCell ref="L55:M55"/>
    <mergeCell ref="C56:D56"/>
    <mergeCell ref="E56:F56"/>
    <mergeCell ref="G56:H56"/>
    <mergeCell ref="I56:J56"/>
    <mergeCell ref="L56:M56"/>
    <mergeCell ref="C53:D53"/>
    <mergeCell ref="E53:F53"/>
    <mergeCell ref="G53:H53"/>
    <mergeCell ref="I53:J53"/>
    <mergeCell ref="L53:M53"/>
    <mergeCell ref="C54:D54"/>
    <mergeCell ref="E54:F54"/>
    <mergeCell ref="G54:H54"/>
    <mergeCell ref="I54:J54"/>
    <mergeCell ref="L54:M54"/>
    <mergeCell ref="C51:D51"/>
    <mergeCell ref="E51:F51"/>
    <mergeCell ref="G51:H51"/>
    <mergeCell ref="I51:J51"/>
    <mergeCell ref="L51:M51"/>
    <mergeCell ref="C52:D52"/>
    <mergeCell ref="E52:F52"/>
    <mergeCell ref="G52:H52"/>
    <mergeCell ref="I52:J52"/>
    <mergeCell ref="L52:M52"/>
    <mergeCell ref="C49:D49"/>
    <mergeCell ref="E49:F49"/>
    <mergeCell ref="G49:H49"/>
    <mergeCell ref="I49:J49"/>
    <mergeCell ref="L49:M49"/>
    <mergeCell ref="C50:D50"/>
    <mergeCell ref="E50:F50"/>
    <mergeCell ref="G50:H50"/>
    <mergeCell ref="I50:J50"/>
    <mergeCell ref="L50:M50"/>
    <mergeCell ref="C47:D47"/>
    <mergeCell ref="E47:F47"/>
    <mergeCell ref="G47:H47"/>
    <mergeCell ref="I47:J47"/>
    <mergeCell ref="L47:M47"/>
    <mergeCell ref="C48:D48"/>
    <mergeCell ref="E48:F48"/>
    <mergeCell ref="G48:H48"/>
    <mergeCell ref="I48:J48"/>
    <mergeCell ref="L48:M48"/>
    <mergeCell ref="C45:D45"/>
    <mergeCell ref="E45:F45"/>
    <mergeCell ref="G45:H45"/>
    <mergeCell ref="I45:J45"/>
    <mergeCell ref="L45:M45"/>
    <mergeCell ref="C46:D46"/>
    <mergeCell ref="E46:F46"/>
    <mergeCell ref="G46:H46"/>
    <mergeCell ref="I46:J46"/>
    <mergeCell ref="L46:M46"/>
    <mergeCell ref="C43:D43"/>
    <mergeCell ref="E43:F43"/>
    <mergeCell ref="G43:H43"/>
    <mergeCell ref="I43:J43"/>
    <mergeCell ref="L43:M43"/>
    <mergeCell ref="C44:D44"/>
    <mergeCell ref="E44:F44"/>
    <mergeCell ref="G44:H44"/>
    <mergeCell ref="I44:J44"/>
    <mergeCell ref="L44:M44"/>
    <mergeCell ref="C41:D41"/>
    <mergeCell ref="E41:F41"/>
    <mergeCell ref="G41:H41"/>
    <mergeCell ref="I41:J41"/>
    <mergeCell ref="L41:M41"/>
    <mergeCell ref="C42:D42"/>
    <mergeCell ref="E42:F42"/>
    <mergeCell ref="G42:H42"/>
    <mergeCell ref="I42:J42"/>
    <mergeCell ref="L42:M42"/>
    <mergeCell ref="C39:D39"/>
    <mergeCell ref="E39:F39"/>
    <mergeCell ref="G39:H39"/>
    <mergeCell ref="I39:J39"/>
    <mergeCell ref="L39:M39"/>
    <mergeCell ref="C40:D40"/>
    <mergeCell ref="E40:F40"/>
    <mergeCell ref="G40:H40"/>
    <mergeCell ref="I40:J40"/>
    <mergeCell ref="L40:M40"/>
    <mergeCell ref="C37:D37"/>
    <mergeCell ref="E37:F37"/>
    <mergeCell ref="G37:H37"/>
    <mergeCell ref="I37:J37"/>
    <mergeCell ref="L37:M37"/>
    <mergeCell ref="C38:D38"/>
    <mergeCell ref="E38:F38"/>
    <mergeCell ref="G38:H38"/>
    <mergeCell ref="I38:J38"/>
    <mergeCell ref="L38:M38"/>
    <mergeCell ref="L35:M35"/>
    <mergeCell ref="B9:C9"/>
    <mergeCell ref="B13:J13"/>
    <mergeCell ref="B17:J17"/>
    <mergeCell ref="B21:J21"/>
    <mergeCell ref="B25:J25"/>
    <mergeCell ref="B28:J28"/>
    <mergeCell ref="C36:D36"/>
    <mergeCell ref="E36:F36"/>
    <mergeCell ref="G36:H36"/>
    <mergeCell ref="I36:J36"/>
    <mergeCell ref="L36:M36"/>
    <mergeCell ref="C2:H2"/>
    <mergeCell ref="C3:H3"/>
    <mergeCell ref="C4:H4"/>
    <mergeCell ref="C5:H5"/>
    <mergeCell ref="C6:H6"/>
    <mergeCell ref="B8:C8"/>
    <mergeCell ref="B31:J31"/>
    <mergeCell ref="C35:D35"/>
    <mergeCell ref="E35:F35"/>
    <mergeCell ref="G35:H35"/>
    <mergeCell ref="I35:J35"/>
  </mergeCells>
  <pageMargins left="0.7" right="0.7" top="0.78740157499999996" bottom="0.78740157499999996"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2:R165"/>
  <sheetViews>
    <sheetView workbookViewId="0"/>
  </sheetViews>
  <sheetFormatPr baseColWidth="10" defaultRowHeight="14.5" x14ac:dyDescent="0.35"/>
  <cols>
    <col min="1" max="1" width="2.7265625" customWidth="1"/>
    <col min="2" max="2" width="1.26953125" style="114" customWidth="1"/>
    <col min="3" max="3" width="10.7265625" customWidth="1"/>
    <col min="4" max="4" width="17.453125" customWidth="1"/>
    <col min="6" max="6" width="18.453125" customWidth="1"/>
    <col min="7" max="7" width="5.81640625" customWidth="1"/>
    <col min="10" max="10" width="11.26953125" customWidth="1"/>
    <col min="11" max="11" width="26.81640625" customWidth="1"/>
    <col min="12" max="12" width="1.7265625" customWidth="1"/>
    <col min="16" max="16" width="1.26953125" customWidth="1"/>
  </cols>
  <sheetData>
    <row r="2" spans="1:18" ht="21" customHeight="1" x14ac:dyDescent="0.35">
      <c r="A2" s="316"/>
      <c r="B2" s="317"/>
      <c r="C2" s="321" t="s">
        <v>194</v>
      </c>
      <c r="D2" s="320" t="s">
        <v>195</v>
      </c>
      <c r="E2" s="605" t="s">
        <v>215</v>
      </c>
      <c r="F2" s="605"/>
      <c r="G2" s="321" t="s">
        <v>196</v>
      </c>
      <c r="H2" s="602" t="s">
        <v>197</v>
      </c>
      <c r="I2" s="602"/>
      <c r="J2" s="318"/>
      <c r="K2" s="318"/>
      <c r="L2" s="318"/>
      <c r="M2" s="318"/>
      <c r="N2" s="318"/>
      <c r="O2" s="318"/>
    </row>
    <row r="3" spans="1:18" x14ac:dyDescent="0.35">
      <c r="C3" s="321" t="s">
        <v>238</v>
      </c>
      <c r="D3" s="321"/>
      <c r="E3" s="321"/>
      <c r="F3" s="321"/>
      <c r="G3" s="321"/>
      <c r="H3" s="321"/>
      <c r="I3" s="321"/>
      <c r="J3" s="321"/>
      <c r="K3" s="602" t="s">
        <v>239</v>
      </c>
      <c r="L3" s="602"/>
      <c r="M3" s="318"/>
      <c r="N3" s="318"/>
      <c r="O3" s="318"/>
    </row>
    <row r="4" spans="1:18" ht="15" thickBot="1" x14ac:dyDescent="0.4"/>
    <row r="5" spans="1:18" ht="6.65" customHeight="1" x14ac:dyDescent="0.35">
      <c r="B5" s="172"/>
      <c r="C5" s="303"/>
      <c r="D5" s="303"/>
      <c r="E5" s="303"/>
      <c r="F5" s="303"/>
      <c r="G5" s="303"/>
      <c r="H5" s="303"/>
      <c r="I5" s="303"/>
      <c r="J5" s="303"/>
      <c r="K5" s="303"/>
      <c r="L5" s="304"/>
    </row>
    <row r="6" spans="1:18" x14ac:dyDescent="0.35">
      <c r="B6" s="175"/>
      <c r="C6" s="230" t="s">
        <v>191</v>
      </c>
      <c r="D6" s="39"/>
      <c r="E6" s="39"/>
      <c r="F6" s="39"/>
      <c r="G6" s="39"/>
      <c r="H6" s="39"/>
      <c r="I6" s="39"/>
      <c r="J6" s="39"/>
      <c r="K6" s="39"/>
      <c r="L6" s="176"/>
      <c r="M6" s="114"/>
      <c r="N6" s="114"/>
      <c r="O6" s="319"/>
      <c r="P6" s="114"/>
      <c r="Q6" s="114"/>
      <c r="R6" s="114"/>
    </row>
    <row r="7" spans="1:18" ht="5.5" customHeight="1" x14ac:dyDescent="0.35">
      <c r="B7" s="175"/>
      <c r="C7" s="38"/>
      <c r="D7" s="38"/>
      <c r="E7" s="38"/>
      <c r="F7" s="38"/>
      <c r="G7" s="38"/>
      <c r="H7" s="38"/>
      <c r="I7" s="38"/>
      <c r="J7" s="38"/>
      <c r="K7" s="38"/>
      <c r="L7" s="176"/>
      <c r="M7" s="114"/>
      <c r="N7" s="114"/>
      <c r="O7" s="114"/>
      <c r="P7" s="114"/>
      <c r="Q7" s="114"/>
      <c r="R7" s="114"/>
    </row>
    <row r="8" spans="1:18" ht="45.65" customHeight="1" x14ac:dyDescent="0.35">
      <c r="B8" s="175"/>
      <c r="C8" s="606" t="s">
        <v>221</v>
      </c>
      <c r="D8" s="606"/>
      <c r="E8" s="606"/>
      <c r="F8" s="606"/>
      <c r="G8" s="606"/>
      <c r="H8" s="606"/>
      <c r="I8" s="606"/>
      <c r="J8" s="606"/>
      <c r="K8" s="606"/>
      <c r="L8" s="305"/>
      <c r="M8" s="302"/>
      <c r="N8" s="302"/>
      <c r="O8" s="114"/>
      <c r="P8" s="114"/>
      <c r="Q8" s="114"/>
      <c r="R8" s="114"/>
    </row>
    <row r="9" spans="1:18" ht="4.9000000000000004" customHeight="1" x14ac:dyDescent="0.35">
      <c r="B9" s="175"/>
      <c r="C9" s="38"/>
      <c r="D9" s="38"/>
      <c r="E9" s="38"/>
      <c r="F9" s="38"/>
      <c r="G9" s="38"/>
      <c r="H9" s="38"/>
      <c r="I9" s="38"/>
      <c r="J9" s="38"/>
      <c r="K9" s="38"/>
      <c r="L9" s="176"/>
      <c r="M9" s="114"/>
      <c r="N9" s="114"/>
      <c r="O9" s="114"/>
      <c r="P9" s="114"/>
      <c r="Q9" s="114"/>
      <c r="R9" s="114"/>
    </row>
    <row r="10" spans="1:18" ht="30" customHeight="1" x14ac:dyDescent="0.35">
      <c r="B10" s="175"/>
      <c r="C10" s="606" t="s">
        <v>253</v>
      </c>
      <c r="D10" s="606"/>
      <c r="E10" s="606"/>
      <c r="F10" s="606"/>
      <c r="G10" s="606"/>
      <c r="H10" s="606"/>
      <c r="I10" s="606"/>
      <c r="J10" s="606"/>
      <c r="K10" s="606"/>
      <c r="L10" s="176"/>
      <c r="M10" s="114"/>
      <c r="N10" s="114"/>
      <c r="O10" s="114"/>
      <c r="P10" s="114"/>
      <c r="Q10" s="114"/>
      <c r="R10" s="114"/>
    </row>
    <row r="11" spans="1:18" ht="6" customHeight="1" x14ac:dyDescent="0.35">
      <c r="B11" s="175"/>
      <c r="C11" s="38"/>
      <c r="D11" s="38"/>
      <c r="E11" s="38"/>
      <c r="F11" s="38"/>
      <c r="G11" s="38"/>
      <c r="H11" s="38"/>
      <c r="I11" s="38"/>
      <c r="J11" s="38"/>
      <c r="K11" s="38"/>
      <c r="L11" s="176"/>
      <c r="M11" s="114"/>
      <c r="N11" s="114"/>
      <c r="O11" s="114"/>
      <c r="P11" s="114"/>
      <c r="Q11" s="114"/>
      <c r="R11" s="114"/>
    </row>
    <row r="12" spans="1:18" x14ac:dyDescent="0.35">
      <c r="B12" s="175"/>
      <c r="C12" s="306" t="s">
        <v>252</v>
      </c>
      <c r="D12" s="38"/>
      <c r="E12" s="38"/>
      <c r="F12" s="38"/>
      <c r="G12" s="38"/>
      <c r="H12" s="38"/>
      <c r="I12" s="38"/>
      <c r="J12" s="38"/>
      <c r="K12" s="38"/>
      <c r="L12" s="176"/>
      <c r="M12" s="114"/>
      <c r="N12" s="114"/>
      <c r="O12" s="114"/>
      <c r="P12" s="114"/>
      <c r="Q12" s="114"/>
      <c r="R12" s="114"/>
    </row>
    <row r="13" spans="1:18" ht="59.5" customHeight="1" x14ac:dyDescent="0.35">
      <c r="B13" s="175"/>
      <c r="C13" s="610" t="s">
        <v>261</v>
      </c>
      <c r="D13" s="610"/>
      <c r="E13" s="610"/>
      <c r="F13" s="610"/>
      <c r="G13" s="610"/>
      <c r="H13" s="610"/>
      <c r="I13" s="610"/>
      <c r="J13" s="610"/>
      <c r="K13" s="610"/>
      <c r="L13" s="176"/>
      <c r="M13" s="114"/>
      <c r="N13" s="114"/>
      <c r="O13" s="114"/>
      <c r="P13" s="114"/>
      <c r="Q13" s="114"/>
      <c r="R13" s="114"/>
    </row>
    <row r="14" spans="1:18" x14ac:dyDescent="0.35">
      <c r="B14" s="175"/>
      <c r="C14" s="39" t="s">
        <v>222</v>
      </c>
      <c r="D14" s="39"/>
      <c r="E14" s="39"/>
      <c r="F14" s="39"/>
      <c r="G14" s="39"/>
      <c r="H14" s="39"/>
      <c r="I14" s="39"/>
      <c r="J14" s="39"/>
      <c r="K14" s="39"/>
      <c r="L14" s="176"/>
      <c r="M14" s="114"/>
      <c r="N14" s="114"/>
      <c r="O14" s="114"/>
      <c r="P14" s="114"/>
      <c r="Q14" s="114"/>
      <c r="R14" s="114"/>
    </row>
    <row r="15" spans="1:18" x14ac:dyDescent="0.35">
      <c r="B15" s="175"/>
      <c r="C15" s="39" t="s">
        <v>223</v>
      </c>
      <c r="D15" s="39"/>
      <c r="E15" s="39"/>
      <c r="F15" s="39"/>
      <c r="G15" s="39"/>
      <c r="H15" s="39"/>
      <c r="I15" s="39"/>
      <c r="J15" s="39"/>
      <c r="K15" s="39"/>
      <c r="L15" s="176"/>
      <c r="M15" s="114"/>
      <c r="N15" s="114"/>
      <c r="O15" s="114"/>
      <c r="P15" s="114"/>
      <c r="Q15" s="114"/>
      <c r="R15" s="114"/>
    </row>
    <row r="16" spans="1:18" x14ac:dyDescent="0.35">
      <c r="B16" s="175"/>
      <c r="C16" s="39" t="s">
        <v>224</v>
      </c>
      <c r="D16" s="39"/>
      <c r="E16" s="39"/>
      <c r="F16" s="39"/>
      <c r="G16" s="39"/>
      <c r="H16" s="39"/>
      <c r="I16" s="39"/>
      <c r="J16" s="39"/>
      <c r="K16" s="39"/>
      <c r="L16" s="176"/>
      <c r="M16" s="114"/>
      <c r="N16" s="114"/>
      <c r="O16" s="114"/>
      <c r="P16" s="114"/>
      <c r="Q16" s="114"/>
      <c r="R16" s="114"/>
    </row>
    <row r="17" spans="2:18" x14ac:dyDescent="0.35">
      <c r="B17" s="175"/>
      <c r="C17" s="39" t="s">
        <v>225</v>
      </c>
      <c r="D17" s="39"/>
      <c r="E17" s="39"/>
      <c r="F17" s="39"/>
      <c r="G17" s="39"/>
      <c r="H17" s="39"/>
      <c r="I17" s="39"/>
      <c r="J17" s="39"/>
      <c r="K17" s="39"/>
      <c r="L17" s="176"/>
      <c r="M17" s="114"/>
      <c r="N17" s="114"/>
      <c r="O17" s="114"/>
      <c r="P17" s="114"/>
      <c r="Q17" s="114"/>
      <c r="R17" s="114"/>
    </row>
    <row r="18" spans="2:18" x14ac:dyDescent="0.35">
      <c r="B18" s="175"/>
      <c r="C18" s="39" t="s">
        <v>226</v>
      </c>
      <c r="D18" s="39"/>
      <c r="E18" s="39"/>
      <c r="F18" s="39"/>
      <c r="G18" s="39"/>
      <c r="H18" s="39"/>
      <c r="I18" s="39"/>
      <c r="J18" s="39"/>
      <c r="K18" s="39"/>
      <c r="L18" s="176"/>
      <c r="M18" s="114"/>
      <c r="N18" s="114"/>
      <c r="O18" s="114"/>
      <c r="P18" s="114"/>
      <c r="Q18" s="114"/>
      <c r="R18" s="114"/>
    </row>
    <row r="19" spans="2:18" x14ac:dyDescent="0.35">
      <c r="B19" s="175"/>
      <c r="C19" s="39" t="s">
        <v>227</v>
      </c>
      <c r="D19" s="39"/>
      <c r="E19" s="39"/>
      <c r="F19" s="39"/>
      <c r="G19" s="39"/>
      <c r="H19" s="39"/>
      <c r="I19" s="39"/>
      <c r="J19" s="39"/>
      <c r="K19" s="39"/>
      <c r="L19" s="176"/>
      <c r="M19" s="114"/>
      <c r="N19" s="114"/>
      <c r="O19" s="114"/>
      <c r="P19" s="114"/>
      <c r="Q19" s="114"/>
      <c r="R19" s="114"/>
    </row>
    <row r="20" spans="2:18" ht="7.15" customHeight="1" x14ac:dyDescent="0.35">
      <c r="B20" s="175"/>
      <c r="C20" s="38"/>
      <c r="D20" s="38"/>
      <c r="E20" s="38"/>
      <c r="F20" s="38"/>
      <c r="G20" s="38"/>
      <c r="H20" s="38"/>
      <c r="I20" s="38"/>
      <c r="J20" s="38"/>
      <c r="K20" s="38"/>
      <c r="L20" s="176"/>
      <c r="M20" s="114"/>
      <c r="N20" s="114"/>
      <c r="O20" s="114"/>
      <c r="P20" s="114"/>
      <c r="Q20" s="114"/>
      <c r="R20" s="114"/>
    </row>
    <row r="21" spans="2:18" ht="28.15" customHeight="1" x14ac:dyDescent="0.35">
      <c r="B21" s="175"/>
      <c r="C21" s="607" t="s">
        <v>245</v>
      </c>
      <c r="D21" s="607"/>
      <c r="E21" s="607"/>
      <c r="F21" s="607"/>
      <c r="G21" s="607"/>
      <c r="H21" s="607"/>
      <c r="I21" s="607"/>
      <c r="J21" s="607"/>
      <c r="K21" s="607"/>
      <c r="L21" s="176"/>
      <c r="M21" s="114"/>
      <c r="N21" s="114"/>
      <c r="O21" s="114"/>
      <c r="P21" s="114"/>
      <c r="Q21" s="114"/>
      <c r="R21" s="114"/>
    </row>
    <row r="22" spans="2:18" ht="16.149999999999999" customHeight="1" x14ac:dyDescent="0.35">
      <c r="B22" s="175"/>
      <c r="C22" s="38" t="s">
        <v>192</v>
      </c>
      <c r="D22" s="38"/>
      <c r="E22" s="38"/>
      <c r="F22" s="38"/>
      <c r="G22" s="38"/>
      <c r="H22" s="38"/>
      <c r="I22" s="38"/>
      <c r="J22" s="38"/>
      <c r="K22" s="38"/>
      <c r="L22" s="176"/>
      <c r="M22" s="114"/>
      <c r="N22" s="114"/>
      <c r="O22" s="114"/>
      <c r="P22" s="114"/>
      <c r="Q22" s="114"/>
      <c r="R22" s="114"/>
    </row>
    <row r="23" spans="2:18" ht="7.15" customHeight="1" thickBot="1" x14ac:dyDescent="0.4">
      <c r="B23" s="179"/>
      <c r="C23" s="180"/>
      <c r="D23" s="180"/>
      <c r="E23" s="180"/>
      <c r="F23" s="180"/>
      <c r="G23" s="180"/>
      <c r="H23" s="180"/>
      <c r="I23" s="180"/>
      <c r="J23" s="180"/>
      <c r="K23" s="180"/>
      <c r="L23" s="181"/>
      <c r="M23" s="114"/>
      <c r="N23" s="114"/>
      <c r="O23" s="114"/>
      <c r="P23" s="114"/>
      <c r="Q23" s="114"/>
      <c r="R23" s="114"/>
    </row>
    <row r="24" spans="2:18" ht="7.15" customHeight="1" thickBot="1" x14ac:dyDescent="0.4">
      <c r="B24" s="38"/>
      <c r="C24" s="38"/>
      <c r="D24" s="38"/>
      <c r="E24" s="38"/>
      <c r="F24" s="38"/>
      <c r="G24" s="38"/>
      <c r="H24" s="38"/>
      <c r="I24" s="38"/>
      <c r="J24" s="38"/>
      <c r="K24" s="38"/>
      <c r="L24" s="38"/>
      <c r="M24" s="114"/>
      <c r="N24" s="114"/>
      <c r="O24" s="114"/>
      <c r="P24" s="114"/>
      <c r="Q24" s="114"/>
      <c r="R24" s="114"/>
    </row>
    <row r="25" spans="2:18" ht="6.65" customHeight="1" x14ac:dyDescent="0.35">
      <c r="B25" s="172"/>
      <c r="C25" s="173"/>
      <c r="D25" s="173"/>
      <c r="E25" s="173"/>
      <c r="F25" s="173"/>
      <c r="G25" s="173"/>
      <c r="H25" s="173"/>
      <c r="I25" s="173"/>
      <c r="J25" s="173"/>
      <c r="K25" s="173"/>
      <c r="L25" s="173"/>
      <c r="M25" s="173"/>
      <c r="N25" s="173"/>
      <c r="O25" s="173"/>
      <c r="P25" s="174"/>
      <c r="Q25" s="114"/>
      <c r="R25" s="114"/>
    </row>
    <row r="26" spans="2:18" x14ac:dyDescent="0.35">
      <c r="B26" s="175"/>
      <c r="C26" s="307" t="s">
        <v>215</v>
      </c>
      <c r="D26" s="312"/>
      <c r="E26" s="312"/>
      <c r="F26" s="312"/>
      <c r="G26" s="312"/>
      <c r="H26" s="312"/>
      <c r="I26" s="312"/>
      <c r="J26" s="312"/>
      <c r="K26" s="312"/>
      <c r="L26" s="312"/>
      <c r="M26" s="312"/>
      <c r="N26" s="312"/>
      <c r="O26" s="312"/>
      <c r="P26" s="176"/>
      <c r="Q26" s="114"/>
      <c r="R26" s="114"/>
    </row>
    <row r="27" spans="2:18" ht="7.15" customHeight="1" x14ac:dyDescent="0.35">
      <c r="B27" s="175"/>
      <c r="C27" s="38"/>
      <c r="D27" s="38"/>
      <c r="E27" s="38"/>
      <c r="F27" s="38"/>
      <c r="G27" s="38"/>
      <c r="H27" s="38"/>
      <c r="I27" s="38"/>
      <c r="J27" s="38"/>
      <c r="K27" s="38"/>
      <c r="L27" s="38"/>
      <c r="M27" s="38"/>
      <c r="N27" s="38"/>
      <c r="O27" s="38"/>
      <c r="P27" s="176"/>
      <c r="Q27" s="114"/>
      <c r="R27" s="114"/>
    </row>
    <row r="28" spans="2:18" ht="12.65" customHeight="1" x14ac:dyDescent="0.35">
      <c r="B28" s="175"/>
      <c r="C28" s="307" t="s">
        <v>216</v>
      </c>
      <c r="D28" s="312"/>
      <c r="E28" s="312"/>
      <c r="F28" s="312"/>
      <c r="G28" s="312"/>
      <c r="H28" s="312"/>
      <c r="I28" s="312"/>
      <c r="J28" s="312"/>
      <c r="K28" s="312"/>
      <c r="L28" s="312"/>
      <c r="M28" s="312"/>
      <c r="N28" s="312"/>
      <c r="O28" s="312"/>
      <c r="P28" s="176"/>
      <c r="Q28" s="114"/>
      <c r="R28" s="114"/>
    </row>
    <row r="29" spans="2:18" ht="20.5" customHeight="1" x14ac:dyDescent="0.35">
      <c r="B29" s="175"/>
      <c r="C29" s="312" t="s">
        <v>228</v>
      </c>
      <c r="D29" s="312"/>
      <c r="E29" s="312"/>
      <c r="F29" s="312"/>
      <c r="G29" s="312"/>
      <c r="H29" s="312"/>
      <c r="I29" s="312"/>
      <c r="J29" s="312"/>
      <c r="K29" s="312"/>
      <c r="L29" s="312"/>
      <c r="M29" s="312"/>
      <c r="N29" s="312"/>
      <c r="O29" s="312"/>
      <c r="P29" s="176"/>
      <c r="Q29" s="114"/>
      <c r="R29" s="114"/>
    </row>
    <row r="30" spans="2:18" ht="33" customHeight="1" x14ac:dyDescent="0.35">
      <c r="B30" s="175"/>
      <c r="C30" s="608" t="s">
        <v>232</v>
      </c>
      <c r="D30" s="608"/>
      <c r="E30" s="608"/>
      <c r="F30" s="608"/>
      <c r="G30" s="608"/>
      <c r="H30" s="608"/>
      <c r="I30" s="608"/>
      <c r="J30" s="608"/>
      <c r="K30" s="608"/>
      <c r="L30" s="608"/>
      <c r="M30" s="312"/>
      <c r="N30" s="312"/>
      <c r="O30" s="312"/>
      <c r="P30" s="176"/>
      <c r="Q30" s="114"/>
      <c r="R30" s="114"/>
    </row>
    <row r="31" spans="2:18" x14ac:dyDescent="0.35">
      <c r="B31" s="175"/>
      <c r="C31" s="38"/>
      <c r="D31" s="38"/>
      <c r="E31" s="38"/>
      <c r="F31" s="38"/>
      <c r="G31" s="38"/>
      <c r="H31" s="38"/>
      <c r="I31" s="38"/>
      <c r="J31" s="38"/>
      <c r="K31" s="38"/>
      <c r="L31" s="38"/>
      <c r="M31" s="38"/>
      <c r="N31" s="38"/>
      <c r="O31" s="38"/>
      <c r="P31" s="176"/>
      <c r="Q31" s="114"/>
      <c r="R31" s="114"/>
    </row>
    <row r="32" spans="2:18" x14ac:dyDescent="0.35">
      <c r="B32" s="175"/>
      <c r="C32" s="38"/>
      <c r="D32" s="38"/>
      <c r="E32" s="38"/>
      <c r="F32" s="38"/>
      <c r="G32" s="38"/>
      <c r="H32" s="38"/>
      <c r="I32" s="38"/>
      <c r="J32" s="38"/>
      <c r="K32" s="38"/>
      <c r="L32" s="38"/>
      <c r="M32" s="38"/>
      <c r="N32" s="38"/>
      <c r="O32" s="38"/>
      <c r="P32" s="176"/>
      <c r="Q32" s="114"/>
      <c r="R32" s="114"/>
    </row>
    <row r="33" spans="2:18" x14ac:dyDescent="0.35">
      <c r="B33" s="175"/>
      <c r="C33" s="38"/>
      <c r="D33" s="38"/>
      <c r="E33" s="38"/>
      <c r="F33" s="38"/>
      <c r="G33" s="38"/>
      <c r="H33" s="38"/>
      <c r="I33" s="38"/>
      <c r="J33" s="38"/>
      <c r="K33" s="38"/>
      <c r="L33" s="38"/>
      <c r="M33" s="38"/>
      <c r="N33" s="38"/>
      <c r="O33" s="38"/>
      <c r="P33" s="176"/>
      <c r="Q33" s="114"/>
      <c r="R33" s="114"/>
    </row>
    <row r="34" spans="2:18" x14ac:dyDescent="0.35">
      <c r="B34" s="175"/>
      <c r="C34" s="38"/>
      <c r="D34" s="38"/>
      <c r="E34" s="38"/>
      <c r="F34" s="38"/>
      <c r="G34" s="38"/>
      <c r="H34" s="38"/>
      <c r="I34" s="38"/>
      <c r="J34" s="38"/>
      <c r="K34" s="38"/>
      <c r="L34" s="38"/>
      <c r="M34" s="38"/>
      <c r="N34" s="38"/>
      <c r="O34" s="38"/>
      <c r="P34" s="176"/>
      <c r="Q34" s="114"/>
      <c r="R34" s="114"/>
    </row>
    <row r="35" spans="2:18" x14ac:dyDescent="0.35">
      <c r="B35" s="175"/>
      <c r="C35" s="38"/>
      <c r="D35" s="38"/>
      <c r="E35" s="38"/>
      <c r="F35" s="38"/>
      <c r="G35" s="38"/>
      <c r="H35" s="38"/>
      <c r="I35" s="38"/>
      <c r="J35" s="38"/>
      <c r="K35" s="38"/>
      <c r="L35" s="38"/>
      <c r="M35" s="38"/>
      <c r="N35" s="38"/>
      <c r="O35" s="38"/>
      <c r="P35" s="176"/>
      <c r="Q35" s="114"/>
      <c r="R35" s="114"/>
    </row>
    <row r="36" spans="2:18" x14ac:dyDescent="0.35">
      <c r="B36" s="175"/>
      <c r="C36" s="38"/>
      <c r="D36" s="38"/>
      <c r="E36" s="38"/>
      <c r="F36" s="38"/>
      <c r="G36" s="38"/>
      <c r="H36" s="38"/>
      <c r="I36" s="38"/>
      <c r="J36" s="38"/>
      <c r="K36" s="38"/>
      <c r="L36" s="38"/>
      <c r="M36" s="38"/>
      <c r="N36" s="38"/>
      <c r="O36" s="38"/>
      <c r="P36" s="176"/>
      <c r="Q36" s="114"/>
      <c r="R36" s="114"/>
    </row>
    <row r="37" spans="2:18" x14ac:dyDescent="0.35">
      <c r="B37" s="175"/>
      <c r="C37" s="38"/>
      <c r="D37" s="38"/>
      <c r="E37" s="38"/>
      <c r="F37" s="38"/>
      <c r="G37" s="38"/>
      <c r="H37" s="38"/>
      <c r="I37" s="38"/>
      <c r="J37" s="38"/>
      <c r="K37" s="38"/>
      <c r="L37" s="38"/>
      <c r="M37" s="38"/>
      <c r="N37" s="38"/>
      <c r="O37" s="38"/>
      <c r="P37" s="176"/>
      <c r="Q37" s="114"/>
      <c r="R37" s="114"/>
    </row>
    <row r="38" spans="2:18" x14ac:dyDescent="0.35">
      <c r="B38" s="175"/>
      <c r="C38" s="38"/>
      <c r="D38" s="38"/>
      <c r="E38" s="38"/>
      <c r="F38" s="38"/>
      <c r="G38" s="38"/>
      <c r="H38" s="38"/>
      <c r="I38" s="38"/>
      <c r="J38" s="38"/>
      <c r="K38" s="38"/>
      <c r="L38" s="38"/>
      <c r="M38" s="38"/>
      <c r="N38" s="38"/>
      <c r="O38" s="38"/>
      <c r="P38" s="176"/>
      <c r="Q38" s="114"/>
      <c r="R38" s="114"/>
    </row>
    <row r="39" spans="2:18" x14ac:dyDescent="0.35">
      <c r="B39" s="175"/>
      <c r="C39" s="1"/>
      <c r="D39" s="1"/>
      <c r="E39" s="1"/>
      <c r="F39" s="1"/>
      <c r="G39" s="1"/>
      <c r="H39" s="1"/>
      <c r="I39" s="1"/>
      <c r="J39" s="1"/>
      <c r="K39" s="1"/>
      <c r="L39" s="1"/>
      <c r="M39" s="1"/>
      <c r="N39" s="1"/>
      <c r="O39" s="1"/>
      <c r="P39" s="277"/>
    </row>
    <row r="40" spans="2:18" x14ac:dyDescent="0.35">
      <c r="B40" s="175"/>
      <c r="C40" s="1"/>
      <c r="D40" s="1"/>
      <c r="E40" s="1"/>
      <c r="F40" s="1"/>
      <c r="G40" s="1"/>
      <c r="H40" s="1"/>
      <c r="I40" s="1"/>
      <c r="J40" s="1"/>
      <c r="K40" s="1"/>
      <c r="L40" s="1"/>
      <c r="M40" s="1"/>
      <c r="N40" s="1"/>
      <c r="O40" s="1"/>
      <c r="P40" s="277"/>
    </row>
    <row r="41" spans="2:18" x14ac:dyDescent="0.35">
      <c r="B41" s="175"/>
      <c r="C41" s="1"/>
      <c r="D41" s="1"/>
      <c r="E41" s="1"/>
      <c r="F41" s="1"/>
      <c r="G41" s="1"/>
      <c r="H41" s="1"/>
      <c r="I41" s="1"/>
      <c r="J41" s="1"/>
      <c r="K41" s="1"/>
      <c r="L41" s="1"/>
      <c r="M41" s="1"/>
      <c r="N41" s="1"/>
      <c r="O41" s="1"/>
      <c r="P41" s="277"/>
    </row>
    <row r="42" spans="2:18" x14ac:dyDescent="0.35">
      <c r="B42" s="175"/>
      <c r="C42" s="1"/>
      <c r="D42" s="1"/>
      <c r="E42" s="1"/>
      <c r="F42" s="1"/>
      <c r="G42" s="1"/>
      <c r="H42" s="1"/>
      <c r="I42" s="1"/>
      <c r="J42" s="1"/>
      <c r="K42" s="1"/>
      <c r="L42" s="1"/>
      <c r="M42" s="1"/>
      <c r="N42" s="1"/>
      <c r="O42" s="1"/>
      <c r="P42" s="277"/>
    </row>
    <row r="43" spans="2:18" x14ac:dyDescent="0.35">
      <c r="B43" s="175"/>
      <c r="C43" s="1"/>
      <c r="D43" s="1"/>
      <c r="E43" s="1"/>
      <c r="F43" s="1"/>
      <c r="G43" s="1"/>
      <c r="H43" s="1"/>
      <c r="I43" s="1"/>
      <c r="J43" s="1"/>
      <c r="K43" s="1"/>
      <c r="L43" s="1"/>
      <c r="M43" s="1"/>
      <c r="N43" s="1"/>
      <c r="O43" s="1"/>
      <c r="P43" s="277"/>
    </row>
    <row r="44" spans="2:18" x14ac:dyDescent="0.35">
      <c r="B44" s="175"/>
      <c r="C44" s="1"/>
      <c r="D44" s="1"/>
      <c r="E44" s="1"/>
      <c r="F44" s="1"/>
      <c r="G44" s="1"/>
      <c r="H44" s="1"/>
      <c r="I44" s="1"/>
      <c r="J44" s="1"/>
      <c r="K44" s="1"/>
      <c r="L44" s="1"/>
      <c r="M44" s="1"/>
      <c r="N44" s="1"/>
      <c r="O44" s="1"/>
      <c r="P44" s="277"/>
    </row>
    <row r="45" spans="2:18" x14ac:dyDescent="0.35">
      <c r="B45" s="175"/>
      <c r="C45" s="1"/>
      <c r="D45" s="1"/>
      <c r="E45" s="1"/>
      <c r="F45" s="1"/>
      <c r="G45" s="1"/>
      <c r="H45" s="1"/>
      <c r="I45" s="1"/>
      <c r="J45" s="1"/>
      <c r="K45" s="1"/>
      <c r="L45" s="1"/>
      <c r="M45" s="1"/>
      <c r="N45" s="1"/>
      <c r="O45" s="1"/>
      <c r="P45" s="277"/>
    </row>
    <row r="46" spans="2:18" x14ac:dyDescent="0.35">
      <c r="B46" s="175"/>
      <c r="C46" s="1"/>
      <c r="D46" s="1"/>
      <c r="E46" s="1"/>
      <c r="F46" s="1"/>
      <c r="G46" s="1"/>
      <c r="H46" s="1"/>
      <c r="I46" s="1"/>
      <c r="J46" s="1"/>
      <c r="K46" s="1"/>
      <c r="L46" s="1"/>
      <c r="M46" s="1"/>
      <c r="N46" s="1"/>
      <c r="O46" s="1"/>
      <c r="P46" s="277"/>
    </row>
    <row r="47" spans="2:18" x14ac:dyDescent="0.35">
      <c r="B47" s="175"/>
      <c r="C47" s="1"/>
      <c r="D47" s="1"/>
      <c r="E47" s="1"/>
      <c r="F47" s="1"/>
      <c r="G47" s="1"/>
      <c r="H47" s="1"/>
      <c r="I47" s="1"/>
      <c r="J47" s="1"/>
      <c r="K47" s="1"/>
      <c r="L47" s="1"/>
      <c r="M47" s="1"/>
      <c r="N47" s="1"/>
      <c r="O47" s="1"/>
      <c r="P47" s="277"/>
    </row>
    <row r="48" spans="2:18" x14ac:dyDescent="0.35">
      <c r="B48" s="175"/>
      <c r="C48" s="1"/>
      <c r="D48" s="1"/>
      <c r="E48" s="1"/>
      <c r="F48" s="1"/>
      <c r="G48" s="1"/>
      <c r="H48" s="1"/>
      <c r="I48" s="1"/>
      <c r="J48" s="1"/>
      <c r="K48" s="1"/>
      <c r="L48" s="1"/>
      <c r="M48" s="1"/>
      <c r="N48" s="1"/>
      <c r="O48" s="1"/>
      <c r="P48" s="277"/>
    </row>
    <row r="49" spans="2:16" x14ac:dyDescent="0.35">
      <c r="B49" s="175"/>
      <c r="C49" s="1"/>
      <c r="D49" s="1"/>
      <c r="E49" s="1"/>
      <c r="F49" s="1"/>
      <c r="G49" s="1"/>
      <c r="H49" s="1"/>
      <c r="I49" s="1"/>
      <c r="J49" s="1"/>
      <c r="K49" s="1"/>
      <c r="L49" s="1"/>
      <c r="M49" s="1"/>
      <c r="N49" s="1"/>
      <c r="O49" s="1"/>
      <c r="P49" s="277"/>
    </row>
    <row r="50" spans="2:16" x14ac:dyDescent="0.35">
      <c r="B50" s="175"/>
      <c r="C50" s="1"/>
      <c r="D50" s="1"/>
      <c r="E50" s="1"/>
      <c r="F50" s="1"/>
      <c r="G50" s="1"/>
      <c r="H50" s="1"/>
      <c r="I50" s="1"/>
      <c r="J50" s="1"/>
      <c r="K50" s="1"/>
      <c r="L50" s="1"/>
      <c r="M50" s="1"/>
      <c r="N50" s="1"/>
      <c r="O50" s="1"/>
      <c r="P50" s="277"/>
    </row>
    <row r="51" spans="2:16" x14ac:dyDescent="0.35">
      <c r="B51" s="175"/>
      <c r="C51" s="1"/>
      <c r="D51" s="1"/>
      <c r="E51" s="1"/>
      <c r="F51" s="1"/>
      <c r="G51" s="1"/>
      <c r="H51" s="1"/>
      <c r="I51" s="1"/>
      <c r="J51" s="1"/>
      <c r="K51" s="1"/>
      <c r="L51" s="1"/>
      <c r="M51" s="1"/>
      <c r="N51" s="1"/>
      <c r="O51" s="1"/>
      <c r="P51" s="277"/>
    </row>
    <row r="52" spans="2:16" x14ac:dyDescent="0.35">
      <c r="B52" s="175"/>
      <c r="C52" s="1"/>
      <c r="D52" s="1"/>
      <c r="E52" s="1"/>
      <c r="F52" s="1"/>
      <c r="G52" s="1"/>
      <c r="H52" s="1"/>
      <c r="I52" s="1"/>
      <c r="J52" s="1"/>
      <c r="K52" s="1"/>
      <c r="L52" s="1"/>
      <c r="M52" s="1"/>
      <c r="N52" s="1"/>
      <c r="O52" s="1"/>
      <c r="P52" s="277"/>
    </row>
    <row r="53" spans="2:16" x14ac:dyDescent="0.35">
      <c r="B53" s="175"/>
      <c r="C53" s="1"/>
      <c r="D53" s="1"/>
      <c r="E53" s="1"/>
      <c r="F53" s="1"/>
      <c r="G53" s="1"/>
      <c r="H53" s="1"/>
      <c r="I53" s="1"/>
      <c r="J53" s="1"/>
      <c r="K53" s="1"/>
      <c r="L53" s="1"/>
      <c r="M53" s="1"/>
      <c r="N53" s="1"/>
      <c r="O53" s="1"/>
      <c r="P53" s="277"/>
    </row>
    <row r="54" spans="2:16" x14ac:dyDescent="0.35">
      <c r="B54" s="175"/>
      <c r="C54" s="1"/>
      <c r="D54" s="1"/>
      <c r="E54" s="1"/>
      <c r="F54" s="1"/>
      <c r="G54" s="1"/>
      <c r="H54" s="1"/>
      <c r="I54" s="1"/>
      <c r="J54" s="1"/>
      <c r="K54" s="1"/>
      <c r="L54" s="1"/>
      <c r="M54" s="1"/>
      <c r="N54" s="1"/>
      <c r="O54" s="1"/>
      <c r="P54" s="277"/>
    </row>
    <row r="55" spans="2:16" x14ac:dyDescent="0.35">
      <c r="B55" s="175"/>
      <c r="C55" s="1"/>
      <c r="D55" s="1"/>
      <c r="E55" s="1"/>
      <c r="F55" s="1"/>
      <c r="G55" s="1"/>
      <c r="H55" s="1"/>
      <c r="I55" s="1"/>
      <c r="J55" s="1"/>
      <c r="K55" s="1"/>
      <c r="L55" s="1"/>
      <c r="M55" s="1"/>
      <c r="N55" s="1"/>
      <c r="O55" s="1"/>
      <c r="P55" s="277"/>
    </row>
    <row r="56" spans="2:16" x14ac:dyDescent="0.35">
      <c r="B56" s="175"/>
      <c r="C56" s="1"/>
      <c r="D56" s="1"/>
      <c r="E56" s="1"/>
      <c r="F56" s="1"/>
      <c r="G56" s="1"/>
      <c r="H56" s="1"/>
      <c r="I56" s="1"/>
      <c r="J56" s="1"/>
      <c r="K56" s="1"/>
      <c r="L56" s="1"/>
      <c r="M56" s="1"/>
      <c r="N56" s="1"/>
      <c r="O56" s="1"/>
      <c r="P56" s="277"/>
    </row>
    <row r="57" spans="2:16" x14ac:dyDescent="0.35">
      <c r="B57" s="175"/>
      <c r="C57" s="1"/>
      <c r="D57" s="1"/>
      <c r="E57" s="1"/>
      <c r="F57" s="1"/>
      <c r="G57" s="1"/>
      <c r="H57" s="1"/>
      <c r="I57" s="1"/>
      <c r="J57" s="1"/>
      <c r="K57" s="1"/>
      <c r="L57" s="1"/>
      <c r="M57" s="1"/>
      <c r="N57" s="1"/>
      <c r="O57" s="1"/>
      <c r="P57" s="277"/>
    </row>
    <row r="58" spans="2:16" x14ac:dyDescent="0.35">
      <c r="B58" s="175"/>
      <c r="C58" s="1"/>
      <c r="D58" s="1"/>
      <c r="E58" s="1"/>
      <c r="F58" s="1"/>
      <c r="G58" s="1"/>
      <c r="H58" s="1"/>
      <c r="I58" s="1"/>
      <c r="J58" s="1"/>
      <c r="K58" s="1"/>
      <c r="L58" s="1"/>
      <c r="M58" s="1"/>
      <c r="N58" s="1"/>
      <c r="O58" s="1"/>
      <c r="P58" s="277"/>
    </row>
    <row r="59" spans="2:16" x14ac:dyDescent="0.35">
      <c r="B59" s="175"/>
      <c r="C59" s="1"/>
      <c r="D59" s="1"/>
      <c r="E59" s="1"/>
      <c r="F59" s="1"/>
      <c r="G59" s="1"/>
      <c r="H59" s="1"/>
      <c r="I59" s="1"/>
      <c r="J59" s="1"/>
      <c r="K59" s="1"/>
      <c r="L59" s="1"/>
      <c r="M59" s="1"/>
      <c r="N59" s="1"/>
      <c r="O59" s="1"/>
      <c r="P59" s="277"/>
    </row>
    <row r="60" spans="2:16" x14ac:dyDescent="0.35">
      <c r="B60" s="175"/>
      <c r="C60" s="1"/>
      <c r="D60" s="1"/>
      <c r="E60" s="1"/>
      <c r="F60" s="1"/>
      <c r="G60" s="1"/>
      <c r="H60" s="1"/>
      <c r="I60" s="1"/>
      <c r="J60" s="1"/>
      <c r="K60" s="1"/>
      <c r="L60" s="1"/>
      <c r="M60" s="1"/>
      <c r="N60" s="1"/>
      <c r="O60" s="1"/>
      <c r="P60" s="277"/>
    </row>
    <row r="61" spans="2:16" x14ac:dyDescent="0.35">
      <c r="B61" s="175"/>
      <c r="C61" s="1"/>
      <c r="D61" s="1"/>
      <c r="E61" s="1"/>
      <c r="F61" s="1"/>
      <c r="G61" s="1"/>
      <c r="H61" s="1"/>
      <c r="I61" s="1"/>
      <c r="J61" s="1"/>
      <c r="K61" s="1"/>
      <c r="L61" s="1"/>
      <c r="M61" s="1"/>
      <c r="N61" s="1"/>
      <c r="O61" s="1"/>
      <c r="P61" s="277"/>
    </row>
    <row r="62" spans="2:16" x14ac:dyDescent="0.35">
      <c r="B62" s="175"/>
      <c r="C62" s="1"/>
      <c r="D62" s="1"/>
      <c r="E62" s="1"/>
      <c r="F62" s="1"/>
      <c r="G62" s="1"/>
      <c r="H62" s="1"/>
      <c r="I62" s="1"/>
      <c r="J62" s="1"/>
      <c r="K62" s="1"/>
      <c r="L62" s="1"/>
      <c r="M62" s="1"/>
      <c r="N62" s="1"/>
      <c r="O62" s="1"/>
      <c r="P62" s="277"/>
    </row>
    <row r="63" spans="2:16" x14ac:dyDescent="0.35">
      <c r="B63" s="175"/>
      <c r="C63" s="1"/>
      <c r="D63" s="1"/>
      <c r="E63" s="1"/>
      <c r="F63" s="1"/>
      <c r="G63" s="1"/>
      <c r="H63" s="1"/>
      <c r="I63" s="1"/>
      <c r="J63" s="1"/>
      <c r="K63" s="1"/>
      <c r="L63" s="1"/>
      <c r="M63" s="1"/>
      <c r="N63" s="1"/>
      <c r="O63" s="1"/>
      <c r="P63" s="277"/>
    </row>
    <row r="64" spans="2:16" x14ac:dyDescent="0.35">
      <c r="B64" s="175"/>
      <c r="C64" s="1"/>
      <c r="D64" s="1"/>
      <c r="E64" s="1"/>
      <c r="F64" s="1"/>
      <c r="G64" s="1"/>
      <c r="H64" s="1"/>
      <c r="I64" s="1"/>
      <c r="J64" s="1"/>
      <c r="K64" s="1"/>
      <c r="L64" s="1"/>
      <c r="M64" s="1"/>
      <c r="N64" s="1"/>
      <c r="O64" s="1"/>
      <c r="P64" s="277"/>
    </row>
    <row r="65" spans="2:16" x14ac:dyDescent="0.35">
      <c r="B65" s="175"/>
      <c r="C65" s="1"/>
      <c r="D65" s="1"/>
      <c r="E65" s="1"/>
      <c r="F65" s="1"/>
      <c r="G65" s="1"/>
      <c r="H65" s="1"/>
      <c r="I65" s="1"/>
      <c r="J65" s="1"/>
      <c r="K65" s="1"/>
      <c r="L65" s="1"/>
      <c r="M65" s="1"/>
      <c r="N65" s="1"/>
      <c r="O65" s="1"/>
      <c r="P65" s="277"/>
    </row>
    <row r="66" spans="2:16" x14ac:dyDescent="0.35">
      <c r="B66" s="175"/>
      <c r="C66" s="1"/>
      <c r="D66" s="1"/>
      <c r="E66" s="1"/>
      <c r="F66" s="1"/>
      <c r="G66" s="1"/>
      <c r="H66" s="1"/>
      <c r="I66" s="1"/>
      <c r="J66" s="1"/>
      <c r="K66" s="1"/>
      <c r="L66" s="1"/>
      <c r="M66" s="1"/>
      <c r="N66" s="1"/>
      <c r="O66" s="1"/>
      <c r="P66" s="277"/>
    </row>
    <row r="67" spans="2:16" x14ac:dyDescent="0.35">
      <c r="B67" s="175"/>
      <c r="C67" s="1"/>
      <c r="D67" s="1"/>
      <c r="E67" s="1"/>
      <c r="F67" s="1"/>
      <c r="G67" s="1"/>
      <c r="H67" s="1"/>
      <c r="I67" s="1"/>
      <c r="J67" s="1"/>
      <c r="K67" s="1"/>
      <c r="L67" s="1"/>
      <c r="M67" s="1"/>
      <c r="N67" s="1"/>
      <c r="O67" s="1"/>
      <c r="P67" s="277"/>
    </row>
    <row r="68" spans="2:16" x14ac:dyDescent="0.35">
      <c r="B68" s="175"/>
      <c r="C68" s="1"/>
      <c r="D68" s="1"/>
      <c r="E68" s="1"/>
      <c r="F68" s="1"/>
      <c r="G68" s="1"/>
      <c r="H68" s="1"/>
      <c r="I68" s="1"/>
      <c r="J68" s="1"/>
      <c r="K68" s="1"/>
      <c r="L68" s="1"/>
      <c r="M68" s="1"/>
      <c r="N68" s="1"/>
      <c r="O68" s="1"/>
      <c r="P68" s="277"/>
    </row>
    <row r="69" spans="2:16" x14ac:dyDescent="0.35">
      <c r="B69" s="175"/>
      <c r="C69" s="1"/>
      <c r="D69" s="1"/>
      <c r="E69" s="1"/>
      <c r="F69" s="1"/>
      <c r="G69" s="1"/>
      <c r="H69" s="1"/>
      <c r="I69" s="1"/>
      <c r="J69" s="1"/>
      <c r="K69" s="1"/>
      <c r="L69" s="1"/>
      <c r="M69" s="1"/>
      <c r="N69" s="1"/>
      <c r="O69" s="1"/>
      <c r="P69" s="277"/>
    </row>
    <row r="70" spans="2:16" x14ac:dyDescent="0.35">
      <c r="B70" s="175"/>
      <c r="C70" s="1"/>
      <c r="D70" s="1"/>
      <c r="E70" s="1"/>
      <c r="F70" s="1"/>
      <c r="G70" s="1"/>
      <c r="H70" s="1"/>
      <c r="I70" s="1"/>
      <c r="J70" s="1"/>
      <c r="K70" s="1"/>
      <c r="L70" s="1"/>
      <c r="M70" s="1"/>
      <c r="N70" s="1"/>
      <c r="O70" s="1"/>
      <c r="P70" s="277"/>
    </row>
    <row r="71" spans="2:16" x14ac:dyDescent="0.35">
      <c r="B71" s="175"/>
      <c r="C71" s="1"/>
      <c r="D71" s="1"/>
      <c r="E71" s="1"/>
      <c r="F71" s="1"/>
      <c r="G71" s="1"/>
      <c r="H71" s="1"/>
      <c r="I71" s="1"/>
      <c r="J71" s="1"/>
      <c r="K71" s="1"/>
      <c r="L71" s="1"/>
      <c r="M71" s="1"/>
      <c r="N71" s="1"/>
      <c r="O71" s="1"/>
      <c r="P71" s="277"/>
    </row>
    <row r="72" spans="2:16" x14ac:dyDescent="0.35">
      <c r="B72" s="175"/>
      <c r="C72" s="1"/>
      <c r="D72" s="1"/>
      <c r="E72" s="1"/>
      <c r="F72" s="1"/>
      <c r="G72" s="1"/>
      <c r="H72" s="1"/>
      <c r="I72" s="1"/>
      <c r="J72" s="1"/>
      <c r="K72" s="1"/>
      <c r="L72" s="1"/>
      <c r="M72" s="1"/>
      <c r="N72" s="1"/>
      <c r="O72" s="1"/>
      <c r="P72" s="277"/>
    </row>
    <row r="73" spans="2:16" x14ac:dyDescent="0.35">
      <c r="B73" s="175"/>
      <c r="C73" s="1"/>
      <c r="D73" s="1"/>
      <c r="E73" s="1"/>
      <c r="F73" s="1"/>
      <c r="G73" s="1"/>
      <c r="H73" s="1"/>
      <c r="I73" s="1"/>
      <c r="J73" s="1"/>
      <c r="K73" s="1"/>
      <c r="L73" s="1"/>
      <c r="M73" s="1"/>
      <c r="N73" s="1"/>
      <c r="O73" s="1"/>
      <c r="P73" s="277"/>
    </row>
    <row r="74" spans="2:16" ht="17.5" customHeight="1" x14ac:dyDescent="0.35">
      <c r="B74" s="175"/>
      <c r="C74" s="313" t="s">
        <v>229</v>
      </c>
      <c r="D74" s="313"/>
      <c r="E74" s="312"/>
      <c r="F74" s="312"/>
      <c r="G74" s="312"/>
      <c r="H74" s="312"/>
      <c r="I74" s="312"/>
      <c r="J74" s="312"/>
      <c r="K74" s="312"/>
      <c r="L74" s="312"/>
      <c r="M74" s="312"/>
      <c r="N74" s="312"/>
      <c r="O74" s="312"/>
      <c r="P74" s="277"/>
    </row>
    <row r="75" spans="2:16" x14ac:dyDescent="0.35">
      <c r="B75" s="175"/>
      <c r="C75" s="1"/>
      <c r="D75" s="1"/>
      <c r="E75" s="1"/>
      <c r="F75" s="1"/>
      <c r="G75" s="1"/>
      <c r="H75" s="1"/>
      <c r="I75" s="1"/>
      <c r="J75" s="1"/>
      <c r="K75" s="1"/>
      <c r="L75" s="1"/>
      <c r="M75" s="1"/>
      <c r="N75" s="1"/>
      <c r="O75" s="1"/>
      <c r="P75" s="277"/>
    </row>
    <row r="76" spans="2:16" x14ac:dyDescent="0.35">
      <c r="B76" s="175"/>
      <c r="C76" s="1"/>
      <c r="D76" s="1"/>
      <c r="E76" s="1"/>
      <c r="F76" s="1"/>
      <c r="G76" s="1"/>
      <c r="H76" s="1"/>
      <c r="I76" s="1"/>
      <c r="J76" s="1"/>
      <c r="K76" s="1"/>
      <c r="L76" s="1"/>
      <c r="M76" s="1"/>
      <c r="N76" s="1"/>
      <c r="O76" s="1"/>
      <c r="P76" s="277"/>
    </row>
    <row r="77" spans="2:16" x14ac:dyDescent="0.35">
      <c r="B77" s="175"/>
      <c r="C77" s="1"/>
      <c r="D77" s="1"/>
      <c r="E77" s="1"/>
      <c r="F77" s="1"/>
      <c r="G77" s="1"/>
      <c r="H77" s="1"/>
      <c r="I77" s="1"/>
      <c r="J77" s="1"/>
      <c r="K77" s="1"/>
      <c r="L77" s="1"/>
      <c r="M77" s="1"/>
      <c r="N77" s="1"/>
      <c r="O77" s="1"/>
      <c r="P77" s="277"/>
    </row>
    <row r="78" spans="2:16" x14ac:dyDescent="0.35">
      <c r="B78" s="175"/>
      <c r="C78" s="1"/>
      <c r="D78" s="1"/>
      <c r="E78" s="1"/>
      <c r="F78" s="1"/>
      <c r="G78" s="1"/>
      <c r="H78" s="1"/>
      <c r="I78" s="1"/>
      <c r="J78" s="1"/>
      <c r="K78" s="1"/>
      <c r="L78" s="1"/>
      <c r="M78" s="1"/>
      <c r="N78" s="1"/>
      <c r="O78" s="1"/>
      <c r="P78" s="277"/>
    </row>
    <row r="79" spans="2:16" x14ac:dyDescent="0.35">
      <c r="B79" s="175"/>
      <c r="C79" s="1"/>
      <c r="D79" s="1"/>
      <c r="E79" s="1"/>
      <c r="F79" s="1"/>
      <c r="G79" s="1"/>
      <c r="H79" s="1"/>
      <c r="I79" s="1"/>
      <c r="J79" s="1"/>
      <c r="K79" s="1"/>
      <c r="L79" s="1"/>
      <c r="M79" s="1"/>
      <c r="N79" s="1"/>
      <c r="O79" s="1"/>
      <c r="P79" s="277"/>
    </row>
    <row r="80" spans="2:16" x14ac:dyDescent="0.35">
      <c r="B80" s="175"/>
      <c r="C80" s="1"/>
      <c r="D80" s="1"/>
      <c r="E80" s="1"/>
      <c r="F80" s="1"/>
      <c r="G80" s="1"/>
      <c r="H80" s="1"/>
      <c r="I80" s="1"/>
      <c r="J80" s="1"/>
      <c r="K80" s="1"/>
      <c r="L80" s="1"/>
      <c r="M80" s="1"/>
      <c r="N80" s="1"/>
      <c r="O80" s="1"/>
      <c r="P80" s="277"/>
    </row>
    <row r="81" spans="2:16" ht="19.149999999999999" customHeight="1" x14ac:dyDescent="0.35">
      <c r="B81" s="175"/>
      <c r="C81" s="1"/>
      <c r="D81" s="1"/>
      <c r="E81" s="1"/>
      <c r="F81" s="1"/>
      <c r="G81" s="1"/>
      <c r="H81" s="1"/>
      <c r="I81" s="1"/>
      <c r="J81" s="1"/>
      <c r="K81" s="1"/>
      <c r="L81" s="1"/>
      <c r="M81" s="1"/>
      <c r="N81" s="1"/>
      <c r="O81" s="1"/>
      <c r="P81" s="277"/>
    </row>
    <row r="82" spans="2:16" x14ac:dyDescent="0.35">
      <c r="B82" s="175"/>
      <c r="C82" s="312" t="s">
        <v>193</v>
      </c>
      <c r="D82" s="312"/>
      <c r="E82" s="312"/>
      <c r="F82" s="312"/>
      <c r="G82" s="312"/>
      <c r="H82" s="312"/>
      <c r="I82" s="312"/>
      <c r="J82" s="312"/>
      <c r="K82" s="312"/>
      <c r="L82" s="312"/>
      <c r="M82" s="312"/>
      <c r="N82" s="312"/>
      <c r="O82" s="312"/>
      <c r="P82" s="277"/>
    </row>
    <row r="83" spans="2:16" s="114" customFormat="1" ht="6" customHeight="1" x14ac:dyDescent="0.35">
      <c r="B83" s="175"/>
      <c r="C83" s="38"/>
      <c r="D83" s="38"/>
      <c r="E83" s="38"/>
      <c r="F83" s="38"/>
      <c r="G83" s="38"/>
      <c r="H83" s="38"/>
      <c r="I83" s="38"/>
      <c r="J83" s="38"/>
      <c r="K83" s="38"/>
      <c r="L83" s="38"/>
      <c r="M83" s="38"/>
      <c r="N83" s="38"/>
      <c r="O83" s="38"/>
      <c r="P83" s="176"/>
    </row>
    <row r="84" spans="2:16" ht="4.1500000000000004" customHeight="1" x14ac:dyDescent="0.35">
      <c r="B84" s="175"/>
      <c r="C84" s="312"/>
      <c r="D84" s="312"/>
      <c r="E84" s="312"/>
      <c r="F84" s="312"/>
      <c r="G84" s="312"/>
      <c r="H84" s="312"/>
      <c r="I84" s="312"/>
      <c r="J84" s="312"/>
      <c r="K84" s="312"/>
      <c r="L84" s="312"/>
      <c r="M84" s="312"/>
      <c r="N84" s="312"/>
      <c r="O84" s="312"/>
      <c r="P84" s="277"/>
    </row>
    <row r="85" spans="2:16" x14ac:dyDescent="0.35">
      <c r="B85" s="175"/>
      <c r="C85" s="307" t="s">
        <v>217</v>
      </c>
      <c r="D85" s="312"/>
      <c r="E85" s="312"/>
      <c r="F85" s="312"/>
      <c r="G85" s="312"/>
      <c r="H85" s="312"/>
      <c r="I85" s="312"/>
      <c r="J85" s="312"/>
      <c r="K85" s="312"/>
      <c r="L85" s="312"/>
      <c r="M85" s="312"/>
      <c r="N85" s="312"/>
      <c r="O85" s="312"/>
      <c r="P85" s="277"/>
    </row>
    <row r="86" spans="2:16" x14ac:dyDescent="0.35">
      <c r="B86" s="175"/>
      <c r="C86" s="312" t="s">
        <v>230</v>
      </c>
      <c r="D86" s="312"/>
      <c r="E86" s="312"/>
      <c r="F86" s="312"/>
      <c r="G86" s="312"/>
      <c r="H86" s="312"/>
      <c r="I86" s="312"/>
      <c r="J86" s="312"/>
      <c r="K86" s="312"/>
      <c r="L86" s="312"/>
      <c r="M86" s="312"/>
      <c r="N86" s="312"/>
      <c r="O86" s="312"/>
      <c r="P86" s="277"/>
    </row>
    <row r="87" spans="2:16" x14ac:dyDescent="0.35">
      <c r="B87" s="175"/>
      <c r="C87" s="312" t="s">
        <v>228</v>
      </c>
      <c r="D87" s="312"/>
      <c r="E87" s="312"/>
      <c r="F87" s="312"/>
      <c r="G87" s="312"/>
      <c r="H87" s="312"/>
      <c r="I87" s="312"/>
      <c r="J87" s="312"/>
      <c r="K87" s="312"/>
      <c r="L87" s="312"/>
      <c r="M87" s="312"/>
      <c r="N87" s="312"/>
      <c r="O87" s="312"/>
      <c r="P87" s="277"/>
    </row>
    <row r="88" spans="2:16" ht="29.5" customHeight="1" x14ac:dyDescent="0.35">
      <c r="B88" s="175"/>
      <c r="C88" s="611" t="s">
        <v>231</v>
      </c>
      <c r="D88" s="611"/>
      <c r="E88" s="611"/>
      <c r="F88" s="611"/>
      <c r="G88" s="611"/>
      <c r="H88" s="611"/>
      <c r="I88" s="611"/>
      <c r="J88" s="611"/>
      <c r="K88" s="611"/>
      <c r="L88" s="611"/>
      <c r="M88" s="312"/>
      <c r="N88" s="312"/>
      <c r="O88" s="312"/>
      <c r="P88" s="277"/>
    </row>
    <row r="89" spans="2:16" x14ac:dyDescent="0.35">
      <c r="B89" s="175"/>
      <c r="C89" s="313" t="s">
        <v>229</v>
      </c>
      <c r="D89" s="312"/>
      <c r="E89" s="312"/>
      <c r="F89" s="312"/>
      <c r="G89" s="312"/>
      <c r="H89" s="312"/>
      <c r="I89" s="312"/>
      <c r="J89" s="312"/>
      <c r="K89" s="312"/>
      <c r="L89" s="312"/>
      <c r="M89" s="312"/>
      <c r="N89" s="312"/>
      <c r="O89" s="312"/>
      <c r="P89" s="277"/>
    </row>
    <row r="90" spans="2:16" ht="6.65" customHeight="1" thickBot="1" x14ac:dyDescent="0.4">
      <c r="B90" s="179"/>
      <c r="C90" s="314"/>
      <c r="D90" s="314"/>
      <c r="E90" s="314"/>
      <c r="F90" s="314"/>
      <c r="G90" s="314"/>
      <c r="H90" s="314"/>
      <c r="I90" s="314"/>
      <c r="J90" s="314"/>
      <c r="K90" s="314"/>
      <c r="L90" s="314"/>
      <c r="M90" s="314"/>
      <c r="N90" s="314"/>
      <c r="O90" s="314"/>
      <c r="P90" s="315"/>
    </row>
    <row r="91" spans="2:16" ht="13.15" customHeight="1" thickBot="1" x14ac:dyDescent="0.4"/>
    <row r="92" spans="2:16" ht="7.15" customHeight="1" x14ac:dyDescent="0.35">
      <c r="B92" s="172"/>
      <c r="C92" s="303"/>
      <c r="D92" s="303"/>
      <c r="E92" s="303"/>
      <c r="F92" s="303"/>
      <c r="G92" s="303"/>
      <c r="H92" s="303"/>
      <c r="I92" s="303"/>
      <c r="J92" s="303"/>
      <c r="K92" s="303"/>
      <c r="L92" s="303"/>
      <c r="M92" s="303"/>
      <c r="N92" s="303"/>
      <c r="O92" s="303"/>
      <c r="P92" s="304"/>
    </row>
    <row r="93" spans="2:16" x14ac:dyDescent="0.35">
      <c r="B93" s="175"/>
      <c r="C93" s="604" t="s">
        <v>197</v>
      </c>
      <c r="D93" s="604"/>
      <c r="E93" s="604"/>
      <c r="F93" s="604"/>
      <c r="G93" s="604"/>
      <c r="H93" s="604"/>
      <c r="I93" s="604"/>
      <c r="J93" s="604"/>
      <c r="K93" s="604"/>
      <c r="L93" s="604"/>
      <c r="M93" s="604"/>
      <c r="N93" s="604"/>
      <c r="O93" s="604"/>
      <c r="P93" s="277"/>
    </row>
    <row r="94" spans="2:16" ht="6" customHeight="1" x14ac:dyDescent="0.35">
      <c r="B94" s="175"/>
      <c r="C94" s="1"/>
      <c r="D94" s="1"/>
      <c r="E94" s="1"/>
      <c r="F94" s="1"/>
      <c r="G94" s="1"/>
      <c r="H94" s="1"/>
      <c r="I94" s="1"/>
      <c r="J94" s="1"/>
      <c r="K94" s="1"/>
      <c r="L94" s="1"/>
      <c r="M94" s="1"/>
      <c r="N94" s="1"/>
      <c r="O94" s="1"/>
      <c r="P94" s="277"/>
    </row>
    <row r="95" spans="2:16" ht="18.649999999999999" customHeight="1" x14ac:dyDescent="0.35">
      <c r="B95" s="175"/>
      <c r="C95" s="609" t="s">
        <v>233</v>
      </c>
      <c r="D95" s="609"/>
      <c r="E95" s="609"/>
      <c r="F95" s="609"/>
      <c r="G95" s="609"/>
      <c r="H95" s="609"/>
      <c r="I95" s="609"/>
      <c r="J95" s="609"/>
      <c r="K95" s="609"/>
      <c r="L95" s="609"/>
      <c r="M95" s="609"/>
      <c r="N95" s="609"/>
      <c r="O95" s="609"/>
      <c r="P95" s="277"/>
    </row>
    <row r="96" spans="2:16" x14ac:dyDescent="0.35">
      <c r="B96" s="175"/>
      <c r="C96" s="603" t="s">
        <v>198</v>
      </c>
      <c r="D96" s="603"/>
      <c r="E96" s="603"/>
      <c r="F96" s="603"/>
      <c r="G96" s="603"/>
      <c r="H96" s="603"/>
      <c r="I96" s="603"/>
      <c r="J96" s="603"/>
      <c r="K96" s="603"/>
      <c r="L96" s="603"/>
      <c r="M96" s="603"/>
      <c r="N96" s="603"/>
      <c r="O96" s="603"/>
      <c r="P96" s="277"/>
    </row>
    <row r="97" spans="2:16" x14ac:dyDescent="0.35">
      <c r="B97" s="175"/>
      <c r="C97" s="1"/>
      <c r="D97" s="1"/>
      <c r="E97" s="1"/>
      <c r="F97" s="1"/>
      <c r="G97" s="1"/>
      <c r="H97" s="1"/>
      <c r="I97" s="1"/>
      <c r="J97" s="1"/>
      <c r="K97" s="1"/>
      <c r="L97" s="1"/>
      <c r="M97" s="1"/>
      <c r="N97" s="1"/>
      <c r="O97" s="1"/>
      <c r="P97" s="277"/>
    </row>
    <row r="98" spans="2:16" x14ac:dyDescent="0.35">
      <c r="B98" s="175"/>
      <c r="C98" s="1"/>
      <c r="D98" s="1"/>
      <c r="E98" s="1"/>
      <c r="F98" s="1"/>
      <c r="G98" s="1"/>
      <c r="H98" s="1"/>
      <c r="I98" s="1"/>
      <c r="J98" s="1"/>
      <c r="K98" s="1"/>
      <c r="L98" s="1"/>
      <c r="M98" s="1"/>
      <c r="N98" s="1"/>
      <c r="O98" s="1"/>
      <c r="P98" s="277"/>
    </row>
    <row r="99" spans="2:16" x14ac:dyDescent="0.35">
      <c r="B99" s="175"/>
      <c r="C99" s="1"/>
      <c r="D99" s="1"/>
      <c r="E99" s="1"/>
      <c r="F99" s="1"/>
      <c r="G99" s="1"/>
      <c r="H99" s="1"/>
      <c r="I99" s="1"/>
      <c r="J99" s="1"/>
      <c r="K99" s="1"/>
      <c r="L99" s="1"/>
      <c r="M99" s="1"/>
      <c r="N99" s="1"/>
      <c r="O99" s="1"/>
      <c r="P99" s="277"/>
    </row>
    <row r="100" spans="2:16" x14ac:dyDescent="0.35">
      <c r="B100" s="175"/>
      <c r="C100" s="1"/>
      <c r="D100" s="1"/>
      <c r="E100" s="1"/>
      <c r="F100" s="1"/>
      <c r="G100" s="1"/>
      <c r="H100" s="1"/>
      <c r="I100" s="1"/>
      <c r="J100" s="1"/>
      <c r="K100" s="1"/>
      <c r="L100" s="1"/>
      <c r="M100" s="1"/>
      <c r="N100" s="1"/>
      <c r="O100" s="1"/>
      <c r="P100" s="277"/>
    </row>
    <row r="101" spans="2:16" x14ac:dyDescent="0.35">
      <c r="B101" s="175"/>
      <c r="C101" s="1"/>
      <c r="D101" s="1"/>
      <c r="E101" s="1"/>
      <c r="F101" s="1"/>
      <c r="G101" s="1"/>
      <c r="H101" s="1"/>
      <c r="I101" s="1"/>
      <c r="J101" s="1"/>
      <c r="K101" s="1"/>
      <c r="L101" s="1"/>
      <c r="M101" s="1"/>
      <c r="N101" s="1"/>
      <c r="O101" s="1"/>
      <c r="P101" s="277"/>
    </row>
    <row r="102" spans="2:16" x14ac:dyDescent="0.35">
      <c r="B102" s="175"/>
      <c r="C102" s="1"/>
      <c r="D102" s="1"/>
      <c r="E102" s="1"/>
      <c r="F102" s="1"/>
      <c r="G102" s="1"/>
      <c r="H102" s="1"/>
      <c r="I102" s="1"/>
      <c r="J102" s="1"/>
      <c r="K102" s="1"/>
      <c r="L102" s="1"/>
      <c r="M102" s="1"/>
      <c r="N102" s="1"/>
      <c r="O102" s="1"/>
      <c r="P102" s="277"/>
    </row>
    <row r="103" spans="2:16" x14ac:dyDescent="0.35">
      <c r="B103" s="175"/>
      <c r="C103" s="1"/>
      <c r="D103" s="1"/>
      <c r="E103" s="1"/>
      <c r="F103" s="1"/>
      <c r="G103" s="1"/>
      <c r="H103" s="1"/>
      <c r="I103" s="1"/>
      <c r="J103" s="1"/>
      <c r="K103" s="1"/>
      <c r="L103" s="1"/>
      <c r="M103" s="1"/>
      <c r="N103" s="1"/>
      <c r="O103" s="1"/>
      <c r="P103" s="277"/>
    </row>
    <row r="104" spans="2:16" x14ac:dyDescent="0.35">
      <c r="B104" s="175"/>
      <c r="C104" s="1"/>
      <c r="D104" s="1"/>
      <c r="E104" s="1"/>
      <c r="F104" s="1"/>
      <c r="G104" s="1"/>
      <c r="H104" s="1"/>
      <c r="I104" s="1"/>
      <c r="J104" s="1"/>
      <c r="K104" s="1"/>
      <c r="L104" s="1"/>
      <c r="M104" s="1"/>
      <c r="N104" s="1"/>
      <c r="O104" s="1"/>
      <c r="P104" s="277"/>
    </row>
    <row r="105" spans="2:16" x14ac:dyDescent="0.35">
      <c r="B105" s="175"/>
      <c r="C105" s="1"/>
      <c r="D105" s="1"/>
      <c r="E105" s="1"/>
      <c r="F105" s="1"/>
      <c r="G105" s="1"/>
      <c r="H105" s="1"/>
      <c r="I105" s="1"/>
      <c r="J105" s="1"/>
      <c r="K105" s="1"/>
      <c r="L105" s="1"/>
      <c r="M105" s="1"/>
      <c r="N105" s="1"/>
      <c r="O105" s="1"/>
      <c r="P105" s="277"/>
    </row>
    <row r="106" spans="2:16" x14ac:dyDescent="0.35">
      <c r="B106" s="175"/>
      <c r="C106" s="1"/>
      <c r="D106" s="1"/>
      <c r="E106" s="1"/>
      <c r="F106" s="1"/>
      <c r="G106" s="1"/>
      <c r="H106" s="1"/>
      <c r="I106" s="1"/>
      <c r="J106" s="1"/>
      <c r="K106" s="1"/>
      <c r="L106" s="1"/>
      <c r="M106" s="1"/>
      <c r="N106" s="1"/>
      <c r="O106" s="1"/>
      <c r="P106" s="277"/>
    </row>
    <row r="107" spans="2:16" x14ac:dyDescent="0.35">
      <c r="B107" s="175"/>
      <c r="C107" s="1"/>
      <c r="D107" s="1"/>
      <c r="E107" s="1"/>
      <c r="F107" s="1"/>
      <c r="G107" s="1"/>
      <c r="H107" s="1"/>
      <c r="I107" s="1"/>
      <c r="J107" s="1"/>
      <c r="K107" s="1"/>
      <c r="L107" s="1"/>
      <c r="M107" s="1"/>
      <c r="N107" s="1"/>
      <c r="O107" s="1"/>
      <c r="P107" s="277"/>
    </row>
    <row r="108" spans="2:16" x14ac:dyDescent="0.35">
      <c r="B108" s="175"/>
      <c r="C108" s="1"/>
      <c r="D108" s="1"/>
      <c r="E108" s="1"/>
      <c r="F108" s="1"/>
      <c r="G108" s="1"/>
      <c r="H108" s="1"/>
      <c r="I108" s="1"/>
      <c r="J108" s="1"/>
      <c r="K108" s="1"/>
      <c r="L108" s="1"/>
      <c r="M108" s="1"/>
      <c r="N108" s="1"/>
      <c r="O108" s="1"/>
      <c r="P108" s="277"/>
    </row>
    <row r="109" spans="2:16" x14ac:dyDescent="0.35">
      <c r="B109" s="175"/>
      <c r="C109" s="1"/>
      <c r="D109" s="1"/>
      <c r="E109" s="1"/>
      <c r="F109" s="1"/>
      <c r="G109" s="1"/>
      <c r="H109" s="1"/>
      <c r="I109" s="1"/>
      <c r="J109" s="1"/>
      <c r="K109" s="1"/>
      <c r="L109" s="1"/>
      <c r="M109" s="1"/>
      <c r="N109" s="1"/>
      <c r="O109" s="1"/>
      <c r="P109" s="277"/>
    </row>
    <row r="110" spans="2:16" x14ac:dyDescent="0.35">
      <c r="B110" s="175"/>
      <c r="C110" s="1"/>
      <c r="D110" s="1"/>
      <c r="E110" s="1"/>
      <c r="F110" s="1"/>
      <c r="G110" s="1"/>
      <c r="H110" s="1"/>
      <c r="I110" s="1"/>
      <c r="J110" s="1"/>
      <c r="K110" s="1"/>
      <c r="L110" s="1"/>
      <c r="M110" s="1"/>
      <c r="N110" s="1"/>
      <c r="O110" s="1"/>
      <c r="P110" s="277"/>
    </row>
    <row r="111" spans="2:16" x14ac:dyDescent="0.35">
      <c r="B111" s="175"/>
      <c r="C111" s="1"/>
      <c r="D111" s="1"/>
      <c r="E111" s="1"/>
      <c r="F111" s="1"/>
      <c r="G111" s="1"/>
      <c r="H111" s="1"/>
      <c r="I111" s="1"/>
      <c r="J111" s="1"/>
      <c r="K111" s="1"/>
      <c r="L111" s="1"/>
      <c r="M111" s="1"/>
      <c r="N111" s="1"/>
      <c r="O111" s="1"/>
      <c r="P111" s="277"/>
    </row>
    <row r="112" spans="2:16" x14ac:dyDescent="0.35">
      <c r="B112" s="175"/>
      <c r="C112" s="1"/>
      <c r="D112" s="1"/>
      <c r="E112" s="1"/>
      <c r="F112" s="1"/>
      <c r="G112" s="1"/>
      <c r="H112" s="1"/>
      <c r="I112" s="1"/>
      <c r="J112" s="1"/>
      <c r="K112" s="1"/>
      <c r="L112" s="1"/>
      <c r="M112" s="1"/>
      <c r="N112" s="1"/>
      <c r="O112" s="1"/>
      <c r="P112" s="277"/>
    </row>
    <row r="113" spans="2:16" x14ac:dyDescent="0.35">
      <c r="B113" s="175"/>
      <c r="C113" s="1"/>
      <c r="D113" s="1"/>
      <c r="E113" s="1"/>
      <c r="F113" s="1"/>
      <c r="G113" s="1"/>
      <c r="H113" s="1"/>
      <c r="I113" s="1"/>
      <c r="J113" s="1"/>
      <c r="K113" s="1"/>
      <c r="L113" s="1"/>
      <c r="M113" s="1"/>
      <c r="N113" s="1"/>
      <c r="O113" s="1"/>
      <c r="P113" s="277"/>
    </row>
    <row r="114" spans="2:16" x14ac:dyDescent="0.35">
      <c r="B114" s="175"/>
      <c r="C114" s="1"/>
      <c r="D114" s="1"/>
      <c r="E114" s="1"/>
      <c r="F114" s="1"/>
      <c r="G114" s="1"/>
      <c r="H114" s="1"/>
      <c r="I114" s="1"/>
      <c r="J114" s="1"/>
      <c r="K114" s="1"/>
      <c r="L114" s="1"/>
      <c r="M114" s="1"/>
      <c r="N114" s="1"/>
      <c r="O114" s="1"/>
      <c r="P114" s="277"/>
    </row>
    <row r="115" spans="2:16" x14ac:dyDescent="0.35">
      <c r="B115" s="175"/>
      <c r="C115" s="1"/>
      <c r="D115" s="1"/>
      <c r="E115" s="1"/>
      <c r="F115" s="1"/>
      <c r="G115" s="1"/>
      <c r="H115" s="1"/>
      <c r="I115" s="1"/>
      <c r="J115" s="1"/>
      <c r="K115" s="1"/>
      <c r="L115" s="1"/>
      <c r="M115" s="1"/>
      <c r="N115" s="1"/>
      <c r="O115" s="1"/>
      <c r="P115" s="277"/>
    </row>
    <row r="116" spans="2:16" x14ac:dyDescent="0.35">
      <c r="B116" s="175"/>
      <c r="C116" s="1"/>
      <c r="D116" s="1"/>
      <c r="E116" s="1"/>
      <c r="F116" s="1"/>
      <c r="G116" s="1"/>
      <c r="H116" s="1"/>
      <c r="I116" s="1"/>
      <c r="J116" s="1"/>
      <c r="K116" s="1"/>
      <c r="L116" s="1"/>
      <c r="M116" s="1"/>
      <c r="N116" s="1"/>
      <c r="O116" s="1"/>
      <c r="P116" s="277"/>
    </row>
    <row r="117" spans="2:16" x14ac:dyDescent="0.35">
      <c r="B117" s="175"/>
      <c r="C117" s="1"/>
      <c r="D117" s="1"/>
      <c r="E117" s="1"/>
      <c r="F117" s="1"/>
      <c r="G117" s="1"/>
      <c r="H117" s="1"/>
      <c r="I117" s="1"/>
      <c r="J117" s="1"/>
      <c r="K117" s="1"/>
      <c r="L117" s="1"/>
      <c r="M117" s="1"/>
      <c r="N117" s="1"/>
      <c r="O117" s="1"/>
      <c r="P117" s="277"/>
    </row>
    <row r="118" spans="2:16" x14ac:dyDescent="0.35">
      <c r="B118" s="175"/>
      <c r="C118" s="1"/>
      <c r="D118" s="1"/>
      <c r="E118" s="1"/>
      <c r="F118" s="1"/>
      <c r="G118" s="1"/>
      <c r="H118" s="1"/>
      <c r="I118" s="1"/>
      <c r="J118" s="1"/>
      <c r="K118" s="1"/>
      <c r="L118" s="1"/>
      <c r="M118" s="1"/>
      <c r="N118" s="1"/>
      <c r="O118" s="1"/>
      <c r="P118" s="277"/>
    </row>
    <row r="119" spans="2:16" x14ac:dyDescent="0.35">
      <c r="B119" s="175"/>
      <c r="C119" s="1"/>
      <c r="D119" s="1"/>
      <c r="E119" s="1"/>
      <c r="F119" s="1"/>
      <c r="G119" s="1"/>
      <c r="H119" s="1"/>
      <c r="I119" s="1"/>
      <c r="J119" s="1"/>
      <c r="K119" s="1"/>
      <c r="L119" s="1"/>
      <c r="M119" s="1"/>
      <c r="N119" s="1"/>
      <c r="O119" s="1"/>
      <c r="P119" s="277"/>
    </row>
    <row r="120" spans="2:16" x14ac:dyDescent="0.35">
      <c r="B120" s="175"/>
      <c r="C120" s="1"/>
      <c r="D120" s="1"/>
      <c r="E120" s="1"/>
      <c r="F120" s="1"/>
      <c r="G120" s="1"/>
      <c r="H120" s="1"/>
      <c r="I120" s="1"/>
      <c r="J120" s="1"/>
      <c r="K120" s="1"/>
      <c r="L120" s="1"/>
      <c r="M120" s="1"/>
      <c r="N120" s="1"/>
      <c r="O120" s="1"/>
      <c r="P120" s="277"/>
    </row>
    <row r="121" spans="2:16" x14ac:dyDescent="0.35">
      <c r="B121" s="175"/>
      <c r="C121" s="1"/>
      <c r="D121" s="1"/>
      <c r="E121" s="1"/>
      <c r="F121" s="1"/>
      <c r="G121" s="1"/>
      <c r="H121" s="1"/>
      <c r="I121" s="1"/>
      <c r="J121" s="1"/>
      <c r="K121" s="1"/>
      <c r="L121" s="1"/>
      <c r="M121" s="1"/>
      <c r="N121" s="1"/>
      <c r="O121" s="1"/>
      <c r="P121" s="277"/>
    </row>
    <row r="122" spans="2:16" x14ac:dyDescent="0.35">
      <c r="B122" s="175"/>
      <c r="C122" s="1"/>
      <c r="D122" s="1"/>
      <c r="E122" s="1"/>
      <c r="F122" s="1"/>
      <c r="G122" s="1"/>
      <c r="H122" s="1"/>
      <c r="I122" s="1"/>
      <c r="J122" s="1"/>
      <c r="K122" s="1"/>
      <c r="L122" s="1"/>
      <c r="M122" s="1"/>
      <c r="N122" s="1"/>
      <c r="O122" s="1"/>
      <c r="P122" s="277"/>
    </row>
    <row r="123" spans="2:16" ht="15" thickBot="1" x14ac:dyDescent="0.4">
      <c r="B123" s="179"/>
      <c r="C123" s="314"/>
      <c r="D123" s="314"/>
      <c r="E123" s="314"/>
      <c r="F123" s="314"/>
      <c r="G123" s="314"/>
      <c r="H123" s="314"/>
      <c r="I123" s="314"/>
      <c r="J123" s="314"/>
      <c r="K123" s="314"/>
      <c r="L123" s="314"/>
      <c r="M123" s="314"/>
      <c r="N123" s="314"/>
      <c r="O123" s="314"/>
      <c r="P123" s="315"/>
    </row>
    <row r="124" spans="2:16" ht="15" thickBot="1" x14ac:dyDescent="0.4"/>
    <row r="125" spans="2:16" ht="4.9000000000000004" customHeight="1" x14ac:dyDescent="0.35">
      <c r="B125" s="172"/>
      <c r="C125" s="303"/>
      <c r="D125" s="303"/>
      <c r="E125" s="303"/>
      <c r="F125" s="303"/>
      <c r="G125" s="303"/>
      <c r="H125" s="303"/>
      <c r="I125" s="303"/>
      <c r="J125" s="303"/>
      <c r="K125" s="303"/>
      <c r="L125" s="303"/>
      <c r="M125" s="303"/>
      <c r="N125" s="303"/>
      <c r="O125" s="303"/>
      <c r="P125" s="304"/>
    </row>
    <row r="126" spans="2:16" x14ac:dyDescent="0.35">
      <c r="B126" s="175"/>
      <c r="C126" s="601" t="s">
        <v>218</v>
      </c>
      <c r="D126" s="601"/>
      <c r="E126" s="601"/>
      <c r="F126" s="601"/>
      <c r="G126" s="601"/>
      <c r="H126" s="601"/>
      <c r="I126" s="601"/>
      <c r="J126" s="601"/>
      <c r="K126" s="601"/>
      <c r="L126" s="601"/>
      <c r="M126" s="601"/>
      <c r="N126" s="601"/>
      <c r="O126" s="601"/>
      <c r="P126" s="277"/>
    </row>
    <row r="127" spans="2:16" ht="4.9000000000000004" customHeight="1" x14ac:dyDescent="0.35">
      <c r="B127" s="175"/>
      <c r="C127" s="1"/>
      <c r="D127" s="1"/>
      <c r="E127" s="1"/>
      <c r="F127" s="1"/>
      <c r="G127" s="1"/>
      <c r="H127" s="1"/>
      <c r="I127" s="1"/>
      <c r="J127" s="1"/>
      <c r="K127" s="1"/>
      <c r="L127" s="1"/>
      <c r="M127" s="1"/>
      <c r="N127" s="1"/>
      <c r="O127" s="1"/>
      <c r="P127" s="277"/>
    </row>
    <row r="128" spans="2:16" x14ac:dyDescent="0.35">
      <c r="B128" s="175"/>
      <c r="C128" s="329" t="s">
        <v>234</v>
      </c>
      <c r="D128" s="329"/>
      <c r="E128" s="329"/>
      <c r="F128" s="329"/>
      <c r="G128" s="329"/>
      <c r="H128" s="329"/>
      <c r="I128" s="329"/>
      <c r="J128" s="329"/>
      <c r="K128" s="329"/>
      <c r="L128" s="329"/>
      <c r="M128" s="329"/>
      <c r="N128" s="329"/>
      <c r="O128" s="329"/>
      <c r="P128" s="277"/>
    </row>
    <row r="129" spans="2:16" x14ac:dyDescent="0.35">
      <c r="B129" s="175"/>
      <c r="C129" s="329" t="s">
        <v>235</v>
      </c>
      <c r="D129" s="329"/>
      <c r="E129" s="329"/>
      <c r="F129" s="329"/>
      <c r="G129" s="329"/>
      <c r="H129" s="329"/>
      <c r="I129" s="329"/>
      <c r="J129" s="329"/>
      <c r="K129" s="329"/>
      <c r="L129" s="329"/>
      <c r="M129" s="329"/>
      <c r="N129" s="329"/>
      <c r="O129" s="329"/>
      <c r="P129" s="277"/>
    </row>
    <row r="130" spans="2:16" x14ac:dyDescent="0.35">
      <c r="B130" s="175"/>
      <c r="C130" s="329" t="s">
        <v>236</v>
      </c>
      <c r="D130" s="329"/>
      <c r="E130" s="329"/>
      <c r="F130" s="329"/>
      <c r="G130" s="329"/>
      <c r="H130" s="329"/>
      <c r="I130" s="329"/>
      <c r="J130" s="329"/>
      <c r="K130" s="329"/>
      <c r="L130" s="329"/>
      <c r="M130" s="329"/>
      <c r="N130" s="329"/>
      <c r="O130" s="329"/>
      <c r="P130" s="277"/>
    </row>
    <row r="131" spans="2:16" x14ac:dyDescent="0.35">
      <c r="B131" s="175"/>
      <c r="C131" s="329" t="s">
        <v>237</v>
      </c>
      <c r="D131" s="329"/>
      <c r="E131" s="329"/>
      <c r="F131" s="329"/>
      <c r="G131" s="329"/>
      <c r="H131" s="329"/>
      <c r="I131" s="329"/>
      <c r="J131" s="329"/>
      <c r="K131" s="329"/>
      <c r="L131" s="329"/>
      <c r="M131" s="329"/>
      <c r="N131" s="329"/>
      <c r="O131" s="329"/>
      <c r="P131" s="277"/>
    </row>
    <row r="132" spans="2:16" x14ac:dyDescent="0.35">
      <c r="B132" s="175"/>
      <c r="C132" s="1"/>
      <c r="D132" s="1"/>
      <c r="E132" s="1"/>
      <c r="F132" s="1"/>
      <c r="G132" s="1"/>
      <c r="H132" s="1"/>
      <c r="I132" s="1"/>
      <c r="J132" s="1"/>
      <c r="K132" s="1"/>
      <c r="L132" s="1"/>
      <c r="M132" s="1"/>
      <c r="N132" s="1"/>
      <c r="O132" s="1"/>
      <c r="P132" s="277"/>
    </row>
    <row r="133" spans="2:16" x14ac:dyDescent="0.35">
      <c r="B133" s="175"/>
      <c r="C133" s="1"/>
      <c r="D133" s="1"/>
      <c r="E133" s="1"/>
      <c r="F133" s="1"/>
      <c r="G133" s="1"/>
      <c r="H133" s="1"/>
      <c r="I133" s="1"/>
      <c r="J133" s="1"/>
      <c r="K133" s="1"/>
      <c r="L133" s="1"/>
      <c r="M133" s="1"/>
      <c r="N133" s="1"/>
      <c r="O133" s="1"/>
      <c r="P133" s="277"/>
    </row>
    <row r="134" spans="2:16" x14ac:dyDescent="0.35">
      <c r="B134" s="175"/>
      <c r="C134" s="1"/>
      <c r="D134" s="1"/>
      <c r="E134" s="1"/>
      <c r="F134" s="1"/>
      <c r="G134" s="1"/>
      <c r="H134" s="1"/>
      <c r="I134" s="1"/>
      <c r="J134" s="1"/>
      <c r="K134" s="1"/>
      <c r="L134" s="1"/>
      <c r="M134" s="1"/>
      <c r="N134" s="1"/>
      <c r="O134" s="1"/>
      <c r="P134" s="277"/>
    </row>
    <row r="135" spans="2:16" x14ac:dyDescent="0.35">
      <c r="B135" s="175"/>
      <c r="C135" s="1"/>
      <c r="D135" s="1"/>
      <c r="E135" s="1"/>
      <c r="F135" s="1"/>
      <c r="G135" s="1"/>
      <c r="H135" s="1"/>
      <c r="I135" s="1"/>
      <c r="J135" s="1"/>
      <c r="K135" s="1"/>
      <c r="L135" s="1"/>
      <c r="M135" s="1"/>
      <c r="N135" s="1"/>
      <c r="O135" s="1"/>
      <c r="P135" s="277"/>
    </row>
    <row r="136" spans="2:16" x14ac:dyDescent="0.35">
      <c r="B136" s="175"/>
      <c r="C136" s="1"/>
      <c r="D136" s="1"/>
      <c r="E136" s="1"/>
      <c r="F136" s="1"/>
      <c r="G136" s="1"/>
      <c r="H136" s="1"/>
      <c r="I136" s="1"/>
      <c r="J136" s="1"/>
      <c r="K136" s="1"/>
      <c r="L136" s="1"/>
      <c r="M136" s="1"/>
      <c r="N136" s="1"/>
      <c r="O136" s="1"/>
      <c r="P136" s="277"/>
    </row>
    <row r="137" spans="2:16" x14ac:dyDescent="0.35">
      <c r="B137" s="175"/>
      <c r="C137" s="1"/>
      <c r="D137" s="1"/>
      <c r="E137" s="1"/>
      <c r="F137" s="1"/>
      <c r="G137" s="1"/>
      <c r="H137" s="1"/>
      <c r="I137" s="1"/>
      <c r="J137" s="1"/>
      <c r="K137" s="1"/>
      <c r="L137" s="1"/>
      <c r="M137" s="1"/>
      <c r="N137" s="1"/>
      <c r="O137" s="1"/>
      <c r="P137" s="277"/>
    </row>
    <row r="138" spans="2:16" x14ac:dyDescent="0.35">
      <c r="B138" s="175"/>
      <c r="C138" s="1"/>
      <c r="D138" s="1"/>
      <c r="E138" s="1"/>
      <c r="F138" s="1"/>
      <c r="G138" s="1"/>
      <c r="H138" s="1"/>
      <c r="I138" s="1"/>
      <c r="J138" s="1"/>
      <c r="K138" s="1"/>
      <c r="L138" s="1"/>
      <c r="M138" s="1"/>
      <c r="N138" s="1"/>
      <c r="O138" s="1"/>
      <c r="P138" s="277"/>
    </row>
    <row r="139" spans="2:16" x14ac:dyDescent="0.35">
      <c r="B139" s="175"/>
      <c r="C139" s="1"/>
      <c r="D139" s="1"/>
      <c r="E139" s="1"/>
      <c r="F139" s="1"/>
      <c r="G139" s="1"/>
      <c r="H139" s="1"/>
      <c r="I139" s="1"/>
      <c r="J139" s="1"/>
      <c r="K139" s="1"/>
      <c r="L139" s="1"/>
      <c r="M139" s="1"/>
      <c r="N139" s="1"/>
      <c r="O139" s="1"/>
      <c r="P139" s="277"/>
    </row>
    <row r="140" spans="2:16" x14ac:dyDescent="0.35">
      <c r="B140" s="175"/>
      <c r="C140" s="1"/>
      <c r="D140" s="1"/>
      <c r="E140" s="1"/>
      <c r="F140" s="1"/>
      <c r="G140" s="1"/>
      <c r="H140" s="1"/>
      <c r="I140" s="1"/>
      <c r="J140" s="1"/>
      <c r="K140" s="1"/>
      <c r="L140" s="1"/>
      <c r="M140" s="1"/>
      <c r="N140" s="1"/>
      <c r="O140" s="1"/>
      <c r="P140" s="277"/>
    </row>
    <row r="141" spans="2:16" x14ac:dyDescent="0.35">
      <c r="B141" s="175"/>
      <c r="C141" s="1"/>
      <c r="D141" s="1"/>
      <c r="E141" s="1"/>
      <c r="F141" s="1"/>
      <c r="G141" s="1"/>
      <c r="H141" s="1"/>
      <c r="I141" s="1"/>
      <c r="J141" s="1"/>
      <c r="K141" s="1"/>
      <c r="L141" s="1"/>
      <c r="M141" s="1"/>
      <c r="N141" s="1"/>
      <c r="O141" s="1"/>
      <c r="P141" s="277"/>
    </row>
    <row r="142" spans="2:16" x14ac:dyDescent="0.35">
      <c r="B142" s="175"/>
      <c r="C142" s="1"/>
      <c r="D142" s="1"/>
      <c r="E142" s="1"/>
      <c r="F142" s="1"/>
      <c r="G142" s="1"/>
      <c r="H142" s="1"/>
      <c r="I142" s="1"/>
      <c r="J142" s="1"/>
      <c r="K142" s="1"/>
      <c r="L142" s="1"/>
      <c r="M142" s="1"/>
      <c r="N142" s="1"/>
      <c r="O142" s="1"/>
      <c r="P142" s="277"/>
    </row>
    <row r="143" spans="2:16" x14ac:dyDescent="0.35">
      <c r="B143" s="175"/>
      <c r="C143" s="1"/>
      <c r="D143" s="1"/>
      <c r="E143" s="1"/>
      <c r="F143" s="1"/>
      <c r="G143" s="1"/>
      <c r="H143" s="1"/>
      <c r="I143" s="1"/>
      <c r="J143" s="1"/>
      <c r="K143" s="1"/>
      <c r="L143" s="1"/>
      <c r="M143" s="1"/>
      <c r="N143" s="1"/>
      <c r="O143" s="1"/>
      <c r="P143" s="277"/>
    </row>
    <row r="144" spans="2:16" x14ac:dyDescent="0.35">
      <c r="B144" s="175"/>
      <c r="C144" s="1"/>
      <c r="D144" s="1"/>
      <c r="E144" s="1"/>
      <c r="F144" s="1"/>
      <c r="G144" s="1"/>
      <c r="H144" s="1"/>
      <c r="I144" s="1"/>
      <c r="J144" s="1"/>
      <c r="K144" s="1"/>
      <c r="L144" s="1"/>
      <c r="M144" s="1"/>
      <c r="N144" s="1"/>
      <c r="O144" s="1"/>
      <c r="P144" s="277"/>
    </row>
    <row r="145" spans="2:16" x14ac:dyDescent="0.35">
      <c r="B145" s="175"/>
      <c r="C145" s="1"/>
      <c r="D145" s="1"/>
      <c r="E145" s="1"/>
      <c r="F145" s="1"/>
      <c r="G145" s="1"/>
      <c r="H145" s="1"/>
      <c r="I145" s="1"/>
      <c r="J145" s="1"/>
      <c r="K145" s="1"/>
      <c r="L145" s="1"/>
      <c r="M145" s="1"/>
      <c r="N145" s="1"/>
      <c r="O145" s="1"/>
      <c r="P145" s="277"/>
    </row>
    <row r="146" spans="2:16" x14ac:dyDescent="0.35">
      <c r="B146" s="175"/>
      <c r="C146" s="1"/>
      <c r="D146" s="1"/>
      <c r="E146" s="1"/>
      <c r="F146" s="1"/>
      <c r="G146" s="1"/>
      <c r="H146" s="1"/>
      <c r="I146" s="1"/>
      <c r="J146" s="1"/>
      <c r="K146" s="1"/>
      <c r="L146" s="1"/>
      <c r="M146" s="1"/>
      <c r="N146" s="1"/>
      <c r="O146" s="1"/>
      <c r="P146" s="277"/>
    </row>
    <row r="147" spans="2:16" x14ac:dyDescent="0.35">
      <c r="B147" s="175"/>
      <c r="C147" s="1"/>
      <c r="D147" s="1"/>
      <c r="E147" s="1"/>
      <c r="F147" s="1"/>
      <c r="G147" s="1"/>
      <c r="H147" s="1"/>
      <c r="I147" s="1"/>
      <c r="J147" s="1"/>
      <c r="K147" s="1"/>
      <c r="L147" s="1"/>
      <c r="M147" s="1"/>
      <c r="N147" s="1"/>
      <c r="O147" s="1"/>
      <c r="P147" s="277"/>
    </row>
    <row r="148" spans="2:16" x14ac:dyDescent="0.35">
      <c r="B148" s="175"/>
      <c r="C148" s="1"/>
      <c r="D148" s="1"/>
      <c r="E148" s="1"/>
      <c r="F148" s="1"/>
      <c r="G148" s="1"/>
      <c r="H148" s="1"/>
      <c r="I148" s="1"/>
      <c r="J148" s="1"/>
      <c r="K148" s="1"/>
      <c r="L148" s="1"/>
      <c r="M148" s="1"/>
      <c r="N148" s="1"/>
      <c r="O148" s="1"/>
      <c r="P148" s="277"/>
    </row>
    <row r="149" spans="2:16" x14ac:dyDescent="0.35">
      <c r="B149" s="175"/>
      <c r="C149" s="1"/>
      <c r="D149" s="1"/>
      <c r="E149" s="1"/>
      <c r="F149" s="1"/>
      <c r="G149" s="1"/>
      <c r="H149" s="1"/>
      <c r="I149" s="1"/>
      <c r="J149" s="1"/>
      <c r="K149" s="1"/>
      <c r="L149" s="1"/>
      <c r="M149" s="1"/>
      <c r="N149" s="1"/>
      <c r="O149" s="1"/>
      <c r="P149" s="277"/>
    </row>
    <row r="150" spans="2:16" x14ac:dyDescent="0.35">
      <c r="B150" s="175"/>
      <c r="C150" s="1"/>
      <c r="D150" s="1"/>
      <c r="E150" s="1"/>
      <c r="F150" s="1"/>
      <c r="G150" s="1"/>
      <c r="H150" s="1"/>
      <c r="I150" s="1"/>
      <c r="J150" s="1"/>
      <c r="K150" s="1"/>
      <c r="L150" s="1"/>
      <c r="M150" s="1"/>
      <c r="N150" s="1"/>
      <c r="O150" s="1"/>
      <c r="P150" s="277"/>
    </row>
    <row r="151" spans="2:16" x14ac:dyDescent="0.35">
      <c r="B151" s="175"/>
      <c r="C151" s="1"/>
      <c r="D151" s="1"/>
      <c r="E151" s="1"/>
      <c r="F151" s="1"/>
      <c r="G151" s="1"/>
      <c r="H151" s="1"/>
      <c r="I151" s="1"/>
      <c r="J151" s="1"/>
      <c r="K151" s="1"/>
      <c r="L151" s="1"/>
      <c r="M151" s="1"/>
      <c r="N151" s="1"/>
      <c r="O151" s="1"/>
      <c r="P151" s="277"/>
    </row>
    <row r="152" spans="2:16" x14ac:dyDescent="0.35">
      <c r="B152" s="175"/>
      <c r="C152" s="1"/>
      <c r="D152" s="1"/>
      <c r="E152" s="1"/>
      <c r="F152" s="1"/>
      <c r="G152" s="1"/>
      <c r="H152" s="1"/>
      <c r="I152" s="1"/>
      <c r="J152" s="1"/>
      <c r="K152" s="1"/>
      <c r="L152" s="1"/>
      <c r="M152" s="1"/>
      <c r="N152" s="1"/>
      <c r="O152" s="1"/>
      <c r="P152" s="277"/>
    </row>
    <row r="153" spans="2:16" x14ac:dyDescent="0.35">
      <c r="B153" s="175"/>
      <c r="C153" s="1"/>
      <c r="D153" s="1"/>
      <c r="E153" s="1"/>
      <c r="F153" s="1"/>
      <c r="G153" s="1"/>
      <c r="H153" s="1"/>
      <c r="I153" s="1"/>
      <c r="J153" s="1"/>
      <c r="K153" s="1"/>
      <c r="L153" s="1"/>
      <c r="M153" s="1"/>
      <c r="N153" s="1"/>
      <c r="O153" s="1"/>
      <c r="P153" s="277"/>
    </row>
    <row r="154" spans="2:16" x14ac:dyDescent="0.35">
      <c r="B154" s="175"/>
      <c r="C154" s="1"/>
      <c r="D154" s="1"/>
      <c r="E154" s="1"/>
      <c r="F154" s="1"/>
      <c r="G154" s="1"/>
      <c r="H154" s="1"/>
      <c r="I154" s="1"/>
      <c r="J154" s="1"/>
      <c r="K154" s="1"/>
      <c r="L154" s="1"/>
      <c r="M154" s="1"/>
      <c r="N154" s="1"/>
      <c r="O154" s="1"/>
      <c r="P154" s="277"/>
    </row>
    <row r="155" spans="2:16" x14ac:dyDescent="0.35">
      <c r="B155" s="175"/>
      <c r="C155" s="1"/>
      <c r="D155" s="1"/>
      <c r="E155" s="1"/>
      <c r="F155" s="1"/>
      <c r="G155" s="1"/>
      <c r="H155" s="1"/>
      <c r="I155" s="1"/>
      <c r="J155" s="1"/>
      <c r="K155" s="1"/>
      <c r="L155" s="1"/>
      <c r="M155" s="1"/>
      <c r="N155" s="1"/>
      <c r="O155" s="1"/>
      <c r="P155" s="277"/>
    </row>
    <row r="156" spans="2:16" x14ac:dyDescent="0.35">
      <c r="B156" s="175"/>
      <c r="C156" s="1"/>
      <c r="D156" s="1"/>
      <c r="E156" s="1"/>
      <c r="F156" s="1"/>
      <c r="G156" s="1"/>
      <c r="H156" s="1"/>
      <c r="I156" s="1"/>
      <c r="J156" s="1"/>
      <c r="K156" s="1"/>
      <c r="L156" s="1"/>
      <c r="M156" s="1"/>
      <c r="N156" s="1"/>
      <c r="O156" s="1"/>
      <c r="P156" s="277"/>
    </row>
    <row r="157" spans="2:16" x14ac:dyDescent="0.35">
      <c r="B157" s="175"/>
      <c r="C157" s="1"/>
      <c r="D157" s="1"/>
      <c r="E157" s="1"/>
      <c r="F157" s="1"/>
      <c r="G157" s="1"/>
      <c r="H157" s="1"/>
      <c r="I157" s="1"/>
      <c r="J157" s="1"/>
      <c r="K157" s="1"/>
      <c r="L157" s="1"/>
      <c r="M157" s="1"/>
      <c r="N157" s="1"/>
      <c r="O157" s="1"/>
      <c r="P157" s="277"/>
    </row>
    <row r="158" spans="2:16" x14ac:dyDescent="0.35">
      <c r="B158" s="175"/>
      <c r="C158" s="1"/>
      <c r="D158" s="1"/>
      <c r="E158" s="1"/>
      <c r="F158" s="1"/>
      <c r="G158" s="1"/>
      <c r="H158" s="1"/>
      <c r="I158" s="1"/>
      <c r="J158" s="1"/>
      <c r="K158" s="1"/>
      <c r="L158" s="1"/>
      <c r="M158" s="1"/>
      <c r="N158" s="1"/>
      <c r="O158" s="1"/>
      <c r="P158" s="277"/>
    </row>
    <row r="159" spans="2:16" x14ac:dyDescent="0.35">
      <c r="B159" s="175"/>
      <c r="C159" s="1"/>
      <c r="D159" s="1"/>
      <c r="E159" s="1"/>
      <c r="F159" s="1"/>
      <c r="G159" s="1"/>
      <c r="H159" s="1"/>
      <c r="I159" s="1"/>
      <c r="J159" s="1"/>
      <c r="K159" s="1"/>
      <c r="L159" s="1"/>
      <c r="M159" s="1"/>
      <c r="N159" s="1"/>
      <c r="O159" s="1"/>
      <c r="P159" s="277"/>
    </row>
    <row r="160" spans="2:16" x14ac:dyDescent="0.35">
      <c r="B160" s="175"/>
      <c r="C160" s="1"/>
      <c r="D160" s="1"/>
      <c r="E160" s="1"/>
      <c r="F160" s="1"/>
      <c r="G160" s="1"/>
      <c r="H160" s="1"/>
      <c r="I160" s="1"/>
      <c r="J160" s="1"/>
      <c r="K160" s="1"/>
      <c r="L160" s="1"/>
      <c r="M160" s="1"/>
      <c r="N160" s="1"/>
      <c r="O160" s="1"/>
      <c r="P160" s="277"/>
    </row>
    <row r="161" spans="2:16" x14ac:dyDescent="0.35">
      <c r="B161" s="175"/>
      <c r="C161" s="1"/>
      <c r="D161" s="1"/>
      <c r="E161" s="1"/>
      <c r="F161" s="1"/>
      <c r="G161" s="1"/>
      <c r="H161" s="1"/>
      <c r="I161" s="1"/>
      <c r="J161" s="1"/>
      <c r="K161" s="1"/>
      <c r="L161" s="1"/>
      <c r="M161" s="1"/>
      <c r="N161" s="1"/>
      <c r="O161" s="1"/>
      <c r="P161" s="277"/>
    </row>
    <row r="162" spans="2:16" ht="8.5" customHeight="1" x14ac:dyDescent="0.35">
      <c r="B162" s="175"/>
      <c r="C162" s="1"/>
      <c r="D162" s="1"/>
      <c r="E162" s="1"/>
      <c r="F162" s="1"/>
      <c r="G162" s="1"/>
      <c r="H162" s="1"/>
      <c r="I162" s="1"/>
      <c r="J162" s="1"/>
      <c r="K162" s="1"/>
      <c r="L162" s="1"/>
      <c r="M162" s="1"/>
      <c r="N162" s="1"/>
      <c r="O162" s="1"/>
      <c r="P162" s="277"/>
    </row>
    <row r="163" spans="2:16" ht="15" customHeight="1" x14ac:dyDescent="0.35">
      <c r="B163" s="175"/>
      <c r="C163" s="329" t="s">
        <v>219</v>
      </c>
      <c r="D163" s="329"/>
      <c r="E163" s="329"/>
      <c r="F163" s="329"/>
      <c r="G163" s="329"/>
      <c r="H163" s="329"/>
      <c r="I163" s="329"/>
      <c r="J163" s="329"/>
      <c r="K163" s="329"/>
      <c r="L163" s="329"/>
      <c r="M163" s="329"/>
      <c r="N163" s="329"/>
      <c r="O163" s="329"/>
      <c r="P163" s="277"/>
    </row>
    <row r="164" spans="2:16" x14ac:dyDescent="0.35">
      <c r="B164" s="175"/>
      <c r="C164" s="329" t="s">
        <v>220</v>
      </c>
      <c r="D164" s="329"/>
      <c r="E164" s="329"/>
      <c r="F164" s="329"/>
      <c r="G164" s="329"/>
      <c r="H164" s="329"/>
      <c r="I164" s="329"/>
      <c r="J164" s="329"/>
      <c r="K164" s="329"/>
      <c r="L164" s="329"/>
      <c r="M164" s="329"/>
      <c r="N164" s="329"/>
      <c r="O164" s="329"/>
      <c r="P164" s="277"/>
    </row>
    <row r="165" spans="2:16" ht="7.9" customHeight="1" thickBot="1" x14ac:dyDescent="0.4">
      <c r="B165" s="179"/>
      <c r="C165" s="314"/>
      <c r="D165" s="314"/>
      <c r="E165" s="314"/>
      <c r="F165" s="314"/>
      <c r="G165" s="314"/>
      <c r="H165" s="314"/>
      <c r="I165" s="314"/>
      <c r="J165" s="314"/>
      <c r="K165" s="314"/>
      <c r="L165" s="314"/>
      <c r="M165" s="314"/>
      <c r="N165" s="314"/>
      <c r="O165" s="314"/>
      <c r="P165" s="315"/>
    </row>
  </sheetData>
  <mergeCells count="13">
    <mergeCell ref="C126:O126"/>
    <mergeCell ref="K3:L3"/>
    <mergeCell ref="C96:O96"/>
    <mergeCell ref="C93:O93"/>
    <mergeCell ref="E2:F2"/>
    <mergeCell ref="H2:I2"/>
    <mergeCell ref="C10:K10"/>
    <mergeCell ref="C21:K21"/>
    <mergeCell ref="C8:K8"/>
    <mergeCell ref="C30:L30"/>
    <mergeCell ref="C95:O95"/>
    <mergeCell ref="C13:K13"/>
    <mergeCell ref="C88:L88"/>
  </mergeCells>
  <hyperlinks>
    <hyperlink ref="D2" location="'Excel-Support'!C5" display="Falldokumentation," xr:uid="{00000000-0004-0000-0B00-000000000000}"/>
    <hyperlink ref="E2" location="'Excel-Support'!C41" display="Ergänzung von Spalten " xr:uid="{00000000-0004-0000-0B00-000001000000}"/>
    <hyperlink ref="H2" location="'Excel-Support'!C96" display="Blattschutz aufheben" xr:uid="{00000000-0004-0000-0B00-000002000000}"/>
    <hyperlink ref="K3" location="'Excel-Support'!A143" display="mit einem Kennwort zu schützen" xr:uid="{00000000-0004-0000-0B00-000003000000}"/>
  </hyperlink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W360"/>
  <sheetViews>
    <sheetView showZeros="0" zoomScaleNormal="100" workbookViewId="0">
      <pane xSplit="1" ySplit="3" topLeftCell="B4" activePane="bottomRight" state="frozen"/>
      <selection pane="topRight" activeCell="B1" sqref="B1"/>
      <selection pane="bottomLeft" activeCell="A3" sqref="A3"/>
      <selection pane="bottomRight" activeCell="C13" sqref="C13"/>
    </sheetView>
  </sheetViews>
  <sheetFormatPr baseColWidth="10" defaultRowHeight="14.5" x14ac:dyDescent="0.35"/>
  <cols>
    <col min="1" max="1" width="14.7265625" style="30" customWidth="1"/>
    <col min="2" max="2" width="11.7265625" style="38" customWidth="1"/>
    <col min="3" max="3" width="10.26953125" style="38" customWidth="1"/>
    <col min="8" max="8" width="12" customWidth="1"/>
    <col min="14" max="14" width="18.26953125" customWidth="1"/>
    <col min="309" max="309" width="14.1796875" hidden="1" customWidth="1"/>
  </cols>
  <sheetData>
    <row r="1" spans="1:309" s="1" customFormat="1" ht="27" customHeight="1" x14ac:dyDescent="0.35">
      <c r="A1" s="6" t="s">
        <v>62</v>
      </c>
      <c r="B1" s="408" t="s">
        <v>919</v>
      </c>
      <c r="C1" s="408"/>
      <c r="D1" s="408"/>
      <c r="E1" s="408"/>
      <c r="F1" s="408"/>
      <c r="G1" s="408"/>
      <c r="H1" s="408"/>
      <c r="I1" s="408"/>
      <c r="J1" s="408"/>
      <c r="K1" s="408"/>
      <c r="L1" s="408"/>
      <c r="M1" s="408"/>
      <c r="KW1" s="1" t="s">
        <v>921</v>
      </c>
    </row>
    <row r="2" spans="1:309" ht="65.25" customHeight="1" x14ac:dyDescent="0.35">
      <c r="A2" s="50" t="str">
        <f>Titel!I9</f>
        <v>2023/2024</v>
      </c>
      <c r="B2" s="424" t="s">
        <v>1450</v>
      </c>
      <c r="C2" s="425"/>
      <c r="D2" s="425"/>
      <c r="E2" s="425"/>
      <c r="F2" s="425"/>
      <c r="G2" s="425"/>
      <c r="H2" s="425"/>
      <c r="I2" s="425"/>
      <c r="J2" s="425"/>
      <c r="K2" s="425"/>
      <c r="L2" s="425"/>
      <c r="M2" s="425"/>
      <c r="N2" s="425"/>
      <c r="KW2" t="s">
        <v>42</v>
      </c>
    </row>
    <row r="3" spans="1:309" ht="29" x14ac:dyDescent="0.35">
      <c r="A3" s="2" t="s">
        <v>34</v>
      </c>
      <c r="B3" s="37" t="s">
        <v>40</v>
      </c>
      <c r="C3" s="37" t="s">
        <v>40</v>
      </c>
      <c r="D3" s="37" t="s">
        <v>40</v>
      </c>
      <c r="E3" s="37" t="s">
        <v>40</v>
      </c>
      <c r="F3" s="37" t="s">
        <v>40</v>
      </c>
      <c r="G3" s="37" t="s">
        <v>40</v>
      </c>
      <c r="H3" s="37" t="s">
        <v>40</v>
      </c>
      <c r="I3" s="37" t="s">
        <v>40</v>
      </c>
      <c r="J3" s="37" t="s">
        <v>40</v>
      </c>
      <c r="K3" s="37" t="s">
        <v>40</v>
      </c>
      <c r="L3" s="37" t="s">
        <v>40</v>
      </c>
      <c r="M3" s="37" t="s">
        <v>40</v>
      </c>
      <c r="N3" s="37" t="s">
        <v>40</v>
      </c>
      <c r="O3" s="37" t="s">
        <v>40</v>
      </c>
      <c r="P3" s="37" t="s">
        <v>40</v>
      </c>
      <c r="Q3" s="37" t="s">
        <v>40</v>
      </c>
      <c r="R3" s="37" t="s">
        <v>40</v>
      </c>
      <c r="S3" s="37" t="s">
        <v>40</v>
      </c>
      <c r="T3" s="37" t="s">
        <v>40</v>
      </c>
      <c r="U3" s="37" t="s">
        <v>40</v>
      </c>
      <c r="V3" s="37" t="s">
        <v>40</v>
      </c>
      <c r="W3" s="37" t="s">
        <v>40</v>
      </c>
      <c r="X3" s="37" t="s">
        <v>40</v>
      </c>
      <c r="Y3" s="37" t="s">
        <v>40</v>
      </c>
      <c r="Z3" s="37" t="s">
        <v>40</v>
      </c>
      <c r="AA3" s="37" t="s">
        <v>40</v>
      </c>
      <c r="AB3" s="37" t="s">
        <v>40</v>
      </c>
      <c r="AC3" s="37" t="s">
        <v>40</v>
      </c>
      <c r="AD3" s="37" t="s">
        <v>40</v>
      </c>
      <c r="AE3" s="37" t="s">
        <v>40</v>
      </c>
      <c r="AF3" s="37" t="s">
        <v>40</v>
      </c>
      <c r="AG3" s="37" t="s">
        <v>40</v>
      </c>
      <c r="AH3" s="37" t="s">
        <v>40</v>
      </c>
      <c r="AI3" s="37" t="s">
        <v>40</v>
      </c>
      <c r="AJ3" s="37" t="s">
        <v>40</v>
      </c>
      <c r="AK3" s="37" t="s">
        <v>40</v>
      </c>
      <c r="AL3" s="37" t="s">
        <v>40</v>
      </c>
      <c r="AM3" s="37" t="s">
        <v>40</v>
      </c>
      <c r="AN3" s="37" t="s">
        <v>40</v>
      </c>
      <c r="AO3" s="37" t="s">
        <v>40</v>
      </c>
      <c r="AP3" s="37" t="s">
        <v>40</v>
      </c>
      <c r="AQ3" s="37" t="s">
        <v>40</v>
      </c>
      <c r="AR3" s="37" t="s">
        <v>40</v>
      </c>
      <c r="AS3" s="37" t="s">
        <v>40</v>
      </c>
      <c r="AT3" s="37" t="s">
        <v>40</v>
      </c>
      <c r="AU3" s="37" t="s">
        <v>40</v>
      </c>
      <c r="AV3" s="37" t="s">
        <v>40</v>
      </c>
      <c r="AW3" s="37" t="s">
        <v>40</v>
      </c>
      <c r="AX3" s="37" t="s">
        <v>40</v>
      </c>
      <c r="AY3" s="37" t="s">
        <v>40</v>
      </c>
      <c r="AZ3" s="37" t="s">
        <v>40</v>
      </c>
      <c r="BA3" s="37" t="s">
        <v>40</v>
      </c>
      <c r="BB3" s="37" t="s">
        <v>40</v>
      </c>
      <c r="BC3" s="37" t="s">
        <v>40</v>
      </c>
      <c r="BD3" s="37" t="s">
        <v>40</v>
      </c>
      <c r="BE3" s="37" t="s">
        <v>40</v>
      </c>
      <c r="BF3" s="37" t="s">
        <v>40</v>
      </c>
      <c r="BG3" s="37" t="s">
        <v>40</v>
      </c>
      <c r="BH3" s="37" t="s">
        <v>40</v>
      </c>
      <c r="BI3" s="37" t="s">
        <v>40</v>
      </c>
      <c r="BJ3" s="37" t="s">
        <v>40</v>
      </c>
      <c r="BK3" s="37" t="s">
        <v>40</v>
      </c>
      <c r="BL3" s="37" t="s">
        <v>40</v>
      </c>
      <c r="BM3" s="37" t="s">
        <v>40</v>
      </c>
      <c r="BN3" s="37" t="s">
        <v>40</v>
      </c>
      <c r="BO3" s="37" t="s">
        <v>40</v>
      </c>
      <c r="BP3" s="37" t="s">
        <v>40</v>
      </c>
      <c r="BQ3" s="37" t="s">
        <v>40</v>
      </c>
      <c r="BR3" s="37" t="s">
        <v>40</v>
      </c>
      <c r="BS3" s="37" t="s">
        <v>40</v>
      </c>
      <c r="BT3" s="37" t="s">
        <v>40</v>
      </c>
      <c r="BU3" s="37" t="s">
        <v>40</v>
      </c>
      <c r="BV3" s="37" t="s">
        <v>40</v>
      </c>
      <c r="BW3" s="37" t="s">
        <v>40</v>
      </c>
      <c r="BX3" s="37" t="s">
        <v>40</v>
      </c>
      <c r="BY3" s="37" t="s">
        <v>40</v>
      </c>
      <c r="BZ3" s="37" t="s">
        <v>40</v>
      </c>
      <c r="CA3" s="37" t="s">
        <v>40</v>
      </c>
      <c r="CB3" s="37" t="s">
        <v>40</v>
      </c>
      <c r="CC3" s="37" t="s">
        <v>40</v>
      </c>
      <c r="CD3" s="37" t="s">
        <v>40</v>
      </c>
      <c r="CE3" s="37" t="s">
        <v>40</v>
      </c>
      <c r="CF3" s="37" t="s">
        <v>40</v>
      </c>
      <c r="CG3" s="37" t="s">
        <v>40</v>
      </c>
      <c r="CH3" s="37" t="s">
        <v>40</v>
      </c>
      <c r="CI3" s="37" t="s">
        <v>40</v>
      </c>
      <c r="CJ3" s="37" t="s">
        <v>40</v>
      </c>
      <c r="CK3" s="37" t="s">
        <v>40</v>
      </c>
      <c r="CL3" s="37" t="s">
        <v>40</v>
      </c>
      <c r="CM3" s="37" t="s">
        <v>40</v>
      </c>
      <c r="CN3" s="37" t="s">
        <v>40</v>
      </c>
      <c r="CO3" s="37" t="s">
        <v>40</v>
      </c>
      <c r="CP3" s="37" t="s">
        <v>40</v>
      </c>
      <c r="CQ3" s="37" t="s">
        <v>40</v>
      </c>
      <c r="CR3" s="37" t="s">
        <v>40</v>
      </c>
      <c r="CS3" s="37" t="s">
        <v>40</v>
      </c>
      <c r="CT3" s="37" t="s">
        <v>40</v>
      </c>
      <c r="CU3" s="37" t="s">
        <v>40</v>
      </c>
      <c r="CV3" s="37" t="s">
        <v>40</v>
      </c>
      <c r="CW3" s="37" t="s">
        <v>40</v>
      </c>
      <c r="CX3" s="37" t="s">
        <v>40</v>
      </c>
      <c r="CY3" s="37" t="s">
        <v>40</v>
      </c>
      <c r="CZ3" s="37" t="s">
        <v>40</v>
      </c>
      <c r="DA3" s="37" t="s">
        <v>40</v>
      </c>
      <c r="DB3" s="37" t="s">
        <v>40</v>
      </c>
      <c r="DC3" s="37" t="s">
        <v>40</v>
      </c>
      <c r="DD3" s="37" t="s">
        <v>40</v>
      </c>
      <c r="DE3" s="37" t="s">
        <v>40</v>
      </c>
      <c r="DF3" s="37" t="s">
        <v>40</v>
      </c>
      <c r="DG3" s="37" t="s">
        <v>40</v>
      </c>
      <c r="DH3" s="37" t="s">
        <v>40</v>
      </c>
      <c r="DI3" s="37" t="s">
        <v>40</v>
      </c>
      <c r="DJ3" s="37" t="s">
        <v>40</v>
      </c>
      <c r="DK3" s="37" t="s">
        <v>40</v>
      </c>
      <c r="DL3" s="37" t="s">
        <v>40</v>
      </c>
      <c r="DM3" s="37" t="s">
        <v>40</v>
      </c>
      <c r="DN3" s="37" t="s">
        <v>40</v>
      </c>
      <c r="DO3" s="37" t="s">
        <v>40</v>
      </c>
      <c r="DP3" s="37" t="s">
        <v>40</v>
      </c>
      <c r="DQ3" s="37" t="s">
        <v>40</v>
      </c>
      <c r="DR3" s="37" t="s">
        <v>40</v>
      </c>
      <c r="DS3" s="37" t="s">
        <v>40</v>
      </c>
      <c r="DT3" s="37" t="s">
        <v>40</v>
      </c>
      <c r="DU3" s="37" t="s">
        <v>40</v>
      </c>
      <c r="DV3" s="37" t="s">
        <v>40</v>
      </c>
      <c r="DW3" s="37" t="s">
        <v>40</v>
      </c>
      <c r="DX3" s="37" t="s">
        <v>40</v>
      </c>
      <c r="DY3" s="37" t="s">
        <v>40</v>
      </c>
      <c r="DZ3" s="37" t="s">
        <v>40</v>
      </c>
      <c r="EA3" s="37" t="s">
        <v>40</v>
      </c>
      <c r="EB3" s="37" t="s">
        <v>40</v>
      </c>
      <c r="EC3" s="37" t="s">
        <v>40</v>
      </c>
      <c r="ED3" s="37" t="s">
        <v>40</v>
      </c>
      <c r="EE3" s="37" t="s">
        <v>40</v>
      </c>
      <c r="EF3" s="37" t="s">
        <v>40</v>
      </c>
      <c r="EG3" s="37" t="s">
        <v>40</v>
      </c>
      <c r="EH3" s="37" t="s">
        <v>40</v>
      </c>
      <c r="EI3" s="37" t="s">
        <v>40</v>
      </c>
      <c r="EJ3" s="37" t="s">
        <v>40</v>
      </c>
      <c r="EK3" s="37" t="s">
        <v>40</v>
      </c>
      <c r="EL3" s="37" t="s">
        <v>40</v>
      </c>
      <c r="EM3" s="37" t="s">
        <v>40</v>
      </c>
      <c r="EN3" s="37" t="s">
        <v>40</v>
      </c>
      <c r="EO3" s="37" t="s">
        <v>40</v>
      </c>
      <c r="EP3" s="37" t="s">
        <v>40</v>
      </c>
      <c r="EQ3" s="37" t="s">
        <v>40</v>
      </c>
      <c r="ER3" s="37" t="s">
        <v>40</v>
      </c>
      <c r="ES3" s="37" t="s">
        <v>40</v>
      </c>
      <c r="ET3" s="37" t="s">
        <v>40</v>
      </c>
      <c r="EU3" s="37" t="s">
        <v>40</v>
      </c>
      <c r="EV3" s="37" t="s">
        <v>40</v>
      </c>
      <c r="EW3" s="37" t="s">
        <v>40</v>
      </c>
      <c r="EX3" s="37" t="s">
        <v>40</v>
      </c>
      <c r="EY3" s="37" t="s">
        <v>40</v>
      </c>
      <c r="EZ3" s="37" t="s">
        <v>40</v>
      </c>
      <c r="FA3" s="37" t="s">
        <v>40</v>
      </c>
      <c r="FB3" s="37" t="s">
        <v>40</v>
      </c>
      <c r="FC3" s="37" t="s">
        <v>40</v>
      </c>
      <c r="FD3" s="37" t="s">
        <v>40</v>
      </c>
      <c r="FE3" s="37" t="s">
        <v>40</v>
      </c>
      <c r="FF3" s="37" t="s">
        <v>40</v>
      </c>
      <c r="FG3" s="37" t="s">
        <v>40</v>
      </c>
      <c r="FH3" s="37" t="s">
        <v>40</v>
      </c>
      <c r="FI3" s="37" t="s">
        <v>40</v>
      </c>
      <c r="FJ3" s="37" t="s">
        <v>40</v>
      </c>
      <c r="FK3" s="37" t="s">
        <v>40</v>
      </c>
      <c r="FL3" s="37" t="s">
        <v>40</v>
      </c>
      <c r="FM3" s="37" t="s">
        <v>40</v>
      </c>
      <c r="FN3" s="37" t="s">
        <v>40</v>
      </c>
      <c r="FO3" s="37" t="s">
        <v>40</v>
      </c>
      <c r="FP3" s="37" t="s">
        <v>40</v>
      </c>
      <c r="FQ3" s="37" t="s">
        <v>40</v>
      </c>
      <c r="FR3" s="37" t="s">
        <v>40</v>
      </c>
      <c r="FS3" s="37" t="s">
        <v>40</v>
      </c>
      <c r="FT3" s="37" t="s">
        <v>40</v>
      </c>
      <c r="FU3" s="37" t="s">
        <v>40</v>
      </c>
      <c r="FV3" s="37" t="s">
        <v>40</v>
      </c>
      <c r="FW3" s="37" t="s">
        <v>40</v>
      </c>
      <c r="FX3" s="37" t="s">
        <v>40</v>
      </c>
      <c r="FY3" s="37" t="s">
        <v>40</v>
      </c>
      <c r="FZ3" s="37" t="s">
        <v>40</v>
      </c>
      <c r="GA3" s="37" t="s">
        <v>40</v>
      </c>
      <c r="GB3" s="37" t="s">
        <v>40</v>
      </c>
      <c r="GC3" s="37" t="s">
        <v>40</v>
      </c>
      <c r="GD3" s="37" t="s">
        <v>40</v>
      </c>
      <c r="GE3" s="37" t="s">
        <v>40</v>
      </c>
      <c r="GF3" s="37" t="s">
        <v>40</v>
      </c>
      <c r="GG3" s="37" t="s">
        <v>40</v>
      </c>
      <c r="GH3" s="37" t="s">
        <v>40</v>
      </c>
      <c r="GI3" s="37" t="s">
        <v>40</v>
      </c>
      <c r="GJ3" s="37" t="s">
        <v>40</v>
      </c>
      <c r="GK3" s="37" t="s">
        <v>40</v>
      </c>
      <c r="GL3" s="37" t="s">
        <v>40</v>
      </c>
      <c r="GM3" s="37" t="s">
        <v>40</v>
      </c>
      <c r="GN3" s="37" t="s">
        <v>40</v>
      </c>
      <c r="GO3" s="37" t="s">
        <v>40</v>
      </c>
      <c r="GP3" s="37" t="s">
        <v>40</v>
      </c>
      <c r="GQ3" s="37" t="s">
        <v>40</v>
      </c>
      <c r="GR3" s="37" t="s">
        <v>40</v>
      </c>
      <c r="GS3" s="37" t="s">
        <v>40</v>
      </c>
      <c r="GT3" s="37" t="s">
        <v>40</v>
      </c>
      <c r="GU3" s="37" t="s">
        <v>40</v>
      </c>
      <c r="GV3" s="37" t="s">
        <v>40</v>
      </c>
      <c r="GW3" s="37" t="s">
        <v>40</v>
      </c>
      <c r="GX3" s="37" t="s">
        <v>40</v>
      </c>
      <c r="GY3" s="37" t="s">
        <v>40</v>
      </c>
      <c r="GZ3" s="37" t="s">
        <v>40</v>
      </c>
      <c r="HA3" s="37" t="s">
        <v>40</v>
      </c>
      <c r="HB3" s="37" t="s">
        <v>40</v>
      </c>
      <c r="HC3" s="37" t="s">
        <v>40</v>
      </c>
      <c r="HD3" s="37" t="s">
        <v>40</v>
      </c>
      <c r="HE3" s="37" t="s">
        <v>40</v>
      </c>
      <c r="HF3" s="37" t="s">
        <v>40</v>
      </c>
      <c r="HG3" s="37" t="s">
        <v>40</v>
      </c>
      <c r="HH3" s="37" t="s">
        <v>40</v>
      </c>
      <c r="HI3" s="37" t="s">
        <v>40</v>
      </c>
      <c r="HJ3" s="37" t="s">
        <v>40</v>
      </c>
      <c r="HK3" s="37" t="s">
        <v>40</v>
      </c>
      <c r="HL3" s="37" t="s">
        <v>40</v>
      </c>
      <c r="HM3" s="37" t="s">
        <v>40</v>
      </c>
      <c r="HN3" s="37" t="s">
        <v>40</v>
      </c>
      <c r="HO3" s="37" t="s">
        <v>40</v>
      </c>
      <c r="HP3" s="37" t="s">
        <v>40</v>
      </c>
      <c r="HQ3" s="37" t="s">
        <v>40</v>
      </c>
      <c r="HR3" s="37" t="s">
        <v>40</v>
      </c>
      <c r="HS3" s="37" t="s">
        <v>40</v>
      </c>
      <c r="HT3" s="37" t="s">
        <v>40</v>
      </c>
      <c r="HU3" s="37" t="s">
        <v>40</v>
      </c>
      <c r="HV3" s="37" t="s">
        <v>40</v>
      </c>
      <c r="HW3" s="37" t="s">
        <v>40</v>
      </c>
      <c r="HX3" s="37" t="s">
        <v>40</v>
      </c>
      <c r="HY3" s="37" t="s">
        <v>40</v>
      </c>
      <c r="HZ3" s="37" t="s">
        <v>40</v>
      </c>
      <c r="IA3" s="37" t="s">
        <v>40</v>
      </c>
      <c r="IB3" s="37" t="s">
        <v>40</v>
      </c>
      <c r="IC3" s="37" t="s">
        <v>40</v>
      </c>
      <c r="ID3" s="37" t="s">
        <v>40</v>
      </c>
      <c r="IE3" s="37" t="s">
        <v>40</v>
      </c>
      <c r="IF3" s="37" t="s">
        <v>40</v>
      </c>
      <c r="IG3" s="37" t="s">
        <v>40</v>
      </c>
      <c r="IH3" s="37" t="s">
        <v>40</v>
      </c>
      <c r="II3" s="37" t="s">
        <v>40</v>
      </c>
      <c r="IJ3" s="37" t="s">
        <v>40</v>
      </c>
      <c r="IK3" s="37" t="s">
        <v>40</v>
      </c>
      <c r="IL3" s="37" t="s">
        <v>40</v>
      </c>
      <c r="IM3" s="37" t="s">
        <v>40</v>
      </c>
      <c r="IN3" s="37" t="s">
        <v>40</v>
      </c>
      <c r="IO3" s="37" t="s">
        <v>40</v>
      </c>
      <c r="IP3" s="37" t="s">
        <v>40</v>
      </c>
      <c r="IQ3" s="37" t="s">
        <v>40</v>
      </c>
      <c r="IR3" s="37" t="s">
        <v>40</v>
      </c>
      <c r="IS3" s="37" t="s">
        <v>40</v>
      </c>
      <c r="IT3" s="37" t="s">
        <v>40</v>
      </c>
      <c r="IU3" s="37" t="s">
        <v>40</v>
      </c>
      <c r="IV3" s="37" t="s">
        <v>40</v>
      </c>
      <c r="IW3" s="37" t="s">
        <v>40</v>
      </c>
      <c r="IX3" s="37" t="s">
        <v>40</v>
      </c>
      <c r="IY3" s="37" t="s">
        <v>40</v>
      </c>
      <c r="IZ3" s="37" t="s">
        <v>40</v>
      </c>
      <c r="JA3" s="37" t="s">
        <v>40</v>
      </c>
      <c r="JB3" s="37" t="s">
        <v>40</v>
      </c>
      <c r="JC3" s="37" t="s">
        <v>40</v>
      </c>
      <c r="JD3" s="37" t="s">
        <v>40</v>
      </c>
      <c r="JE3" s="37" t="s">
        <v>40</v>
      </c>
      <c r="JF3" s="37" t="s">
        <v>40</v>
      </c>
      <c r="JG3" s="37" t="s">
        <v>40</v>
      </c>
      <c r="JH3" s="37" t="s">
        <v>40</v>
      </c>
      <c r="JI3" s="37" t="s">
        <v>40</v>
      </c>
      <c r="JJ3" s="37" t="s">
        <v>40</v>
      </c>
      <c r="JK3" s="37" t="s">
        <v>40</v>
      </c>
      <c r="JL3" s="37" t="s">
        <v>40</v>
      </c>
      <c r="JM3" s="37" t="s">
        <v>40</v>
      </c>
      <c r="JN3" s="37" t="s">
        <v>40</v>
      </c>
      <c r="JO3" s="37" t="s">
        <v>40</v>
      </c>
      <c r="JP3" s="37" t="s">
        <v>40</v>
      </c>
      <c r="JQ3" s="37" t="s">
        <v>40</v>
      </c>
      <c r="JR3" s="37" t="s">
        <v>40</v>
      </c>
      <c r="JS3" s="37" t="s">
        <v>40</v>
      </c>
      <c r="JT3" s="37" t="s">
        <v>40</v>
      </c>
      <c r="JU3" s="37" t="s">
        <v>40</v>
      </c>
      <c r="JV3" s="37" t="s">
        <v>40</v>
      </c>
      <c r="JW3" s="37" t="s">
        <v>40</v>
      </c>
      <c r="JX3" s="37" t="s">
        <v>40</v>
      </c>
      <c r="JY3" s="37" t="s">
        <v>40</v>
      </c>
      <c r="JZ3" s="37" t="s">
        <v>40</v>
      </c>
      <c r="KA3" s="37" t="s">
        <v>40</v>
      </c>
      <c r="KB3" s="37" t="s">
        <v>40</v>
      </c>
      <c r="KC3" s="37" t="s">
        <v>40</v>
      </c>
      <c r="KD3" s="37" t="s">
        <v>40</v>
      </c>
      <c r="KE3" s="37" t="s">
        <v>40</v>
      </c>
      <c r="KF3" s="37" t="s">
        <v>40</v>
      </c>
      <c r="KG3" s="37" t="s">
        <v>40</v>
      </c>
      <c r="KH3" s="37" t="s">
        <v>40</v>
      </c>
      <c r="KI3" s="37" t="s">
        <v>40</v>
      </c>
      <c r="KJ3" s="37" t="s">
        <v>40</v>
      </c>
      <c r="KK3" s="37" t="s">
        <v>40</v>
      </c>
      <c r="KL3" s="37" t="s">
        <v>40</v>
      </c>
      <c r="KM3" s="37" t="s">
        <v>40</v>
      </c>
      <c r="KN3" s="37" t="s">
        <v>40</v>
      </c>
      <c r="KO3" s="37" t="s">
        <v>40</v>
      </c>
    </row>
    <row r="4" spans="1:309" x14ac:dyDescent="0.35">
      <c r="A4" s="26" t="s">
        <v>867</v>
      </c>
      <c r="B4" s="237"/>
      <c r="C4" s="237"/>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c r="AL4" s="237"/>
      <c r="AM4" s="237"/>
      <c r="AN4" s="237"/>
      <c r="AO4" s="237"/>
      <c r="AP4" s="237"/>
      <c r="AQ4" s="237"/>
      <c r="AR4" s="237"/>
      <c r="AS4" s="237"/>
      <c r="AT4" s="237"/>
      <c r="AU4" s="237"/>
      <c r="AV4" s="237"/>
      <c r="AW4" s="237"/>
      <c r="AX4" s="237"/>
      <c r="AY4" s="237"/>
      <c r="AZ4" s="237"/>
      <c r="BA4" s="237"/>
      <c r="BB4" s="237"/>
      <c r="BC4" s="237"/>
      <c r="BD4" s="237"/>
      <c r="BE4" s="237"/>
      <c r="BF4" s="237"/>
      <c r="BG4" s="237"/>
      <c r="BH4" s="237"/>
      <c r="BI4" s="237"/>
      <c r="BJ4" s="237"/>
      <c r="BK4" s="237"/>
      <c r="BL4" s="237"/>
      <c r="BM4" s="237"/>
      <c r="BN4" s="237"/>
      <c r="BO4" s="237"/>
      <c r="BP4" s="237"/>
      <c r="BQ4" s="237"/>
      <c r="BR4" s="237"/>
      <c r="BS4" s="237"/>
      <c r="BT4" s="237"/>
      <c r="BU4" s="237"/>
      <c r="BV4" s="237"/>
      <c r="BW4" s="237"/>
      <c r="BX4" s="237"/>
      <c r="BY4" s="237"/>
      <c r="BZ4" s="237"/>
      <c r="CA4" s="237"/>
      <c r="CB4" s="237"/>
      <c r="CC4" s="237"/>
      <c r="CD4" s="237"/>
      <c r="CE4" s="237"/>
      <c r="CF4" s="237"/>
      <c r="CG4" s="237"/>
      <c r="CH4" s="237"/>
      <c r="CI4" s="237"/>
      <c r="CJ4" s="237"/>
      <c r="CK4" s="237"/>
      <c r="CL4" s="237"/>
      <c r="CM4" s="237"/>
      <c r="CN4" s="237"/>
      <c r="CO4" s="237"/>
      <c r="CP4" s="237"/>
      <c r="CQ4" s="237"/>
      <c r="CR4" s="237"/>
      <c r="CS4" s="237"/>
      <c r="CT4" s="237"/>
      <c r="CU4" s="237"/>
      <c r="CV4" s="237"/>
      <c r="CW4" s="237"/>
      <c r="CX4" s="237"/>
      <c r="CY4" s="237"/>
      <c r="CZ4" s="237"/>
      <c r="DA4" s="237"/>
      <c r="DB4" s="237"/>
      <c r="DC4" s="237"/>
      <c r="DD4" s="237"/>
      <c r="DE4" s="237"/>
      <c r="DF4" s="237"/>
      <c r="DG4" s="237"/>
      <c r="DH4" s="237"/>
      <c r="DI4" s="237"/>
      <c r="DJ4" s="237"/>
      <c r="DK4" s="237"/>
      <c r="DL4" s="237"/>
      <c r="DM4" s="237"/>
      <c r="DN4" s="237"/>
      <c r="DO4" s="237"/>
      <c r="DP4" s="237"/>
      <c r="DQ4" s="237"/>
      <c r="DR4" s="237"/>
      <c r="DS4" s="237"/>
      <c r="DT4" s="237"/>
      <c r="DU4" s="237"/>
      <c r="DV4" s="237"/>
      <c r="DW4" s="237"/>
      <c r="DX4" s="237"/>
      <c r="DY4" s="237"/>
      <c r="DZ4" s="237"/>
      <c r="EA4" s="237"/>
      <c r="EB4" s="237"/>
      <c r="EC4" s="237"/>
      <c r="ED4" s="237"/>
      <c r="EE4" s="237"/>
      <c r="EF4" s="237"/>
      <c r="EG4" s="237"/>
      <c r="EH4" s="237"/>
      <c r="EI4" s="237"/>
      <c r="EJ4" s="237"/>
      <c r="EK4" s="237"/>
      <c r="EL4" s="237"/>
      <c r="EM4" s="237"/>
      <c r="EN4" s="237"/>
      <c r="EO4" s="237"/>
      <c r="EP4" s="237"/>
      <c r="EQ4" s="237"/>
      <c r="ER4" s="237"/>
      <c r="ES4" s="237"/>
      <c r="ET4" s="237"/>
      <c r="EU4" s="237"/>
      <c r="EV4" s="237"/>
      <c r="EW4" s="237"/>
      <c r="EX4" s="237"/>
      <c r="EY4" s="237"/>
      <c r="EZ4" s="237"/>
      <c r="FA4" s="237"/>
      <c r="FB4" s="237"/>
      <c r="FC4" s="237"/>
      <c r="FD4" s="237"/>
      <c r="FE4" s="237"/>
      <c r="FF4" s="237"/>
      <c r="FG4" s="237"/>
      <c r="FH4" s="237"/>
      <c r="FI4" s="237"/>
      <c r="FJ4" s="237"/>
      <c r="FK4" s="237"/>
      <c r="FL4" s="237"/>
      <c r="FM4" s="237"/>
      <c r="FN4" s="237"/>
      <c r="FO4" s="237"/>
      <c r="FP4" s="237"/>
      <c r="FQ4" s="237"/>
      <c r="FR4" s="237"/>
      <c r="FS4" s="237"/>
      <c r="FT4" s="237"/>
      <c r="FU4" s="237"/>
      <c r="FV4" s="237"/>
      <c r="FW4" s="237"/>
      <c r="FX4" s="237"/>
      <c r="FY4" s="237"/>
      <c r="FZ4" s="237"/>
      <c r="GA4" s="237"/>
      <c r="GB4" s="237"/>
      <c r="GC4" s="237"/>
      <c r="GD4" s="237"/>
      <c r="GE4" s="237"/>
      <c r="GF4" s="237"/>
      <c r="GG4" s="237"/>
      <c r="GH4" s="237"/>
      <c r="GI4" s="237"/>
      <c r="GJ4" s="237"/>
      <c r="GK4" s="237"/>
      <c r="GL4" s="237"/>
      <c r="GM4" s="237"/>
      <c r="GN4" s="237"/>
      <c r="GO4" s="237"/>
      <c r="GP4" s="237"/>
      <c r="GQ4" s="237"/>
      <c r="GR4" s="237"/>
      <c r="GS4" s="237"/>
      <c r="GT4" s="237"/>
      <c r="GU4" s="237"/>
      <c r="GV4" s="237"/>
      <c r="GW4" s="237"/>
      <c r="GX4" s="237"/>
      <c r="GY4" s="237"/>
      <c r="GZ4" s="237"/>
      <c r="HA4" s="237"/>
      <c r="HB4" s="237"/>
      <c r="HC4" s="237"/>
      <c r="HD4" s="237"/>
      <c r="HE4" s="237"/>
      <c r="HF4" s="237"/>
      <c r="HG4" s="237"/>
      <c r="HH4" s="237"/>
      <c r="HI4" s="237"/>
      <c r="HJ4" s="237"/>
      <c r="HK4" s="237"/>
      <c r="HL4" s="237"/>
      <c r="HM4" s="237"/>
      <c r="HN4" s="237"/>
      <c r="HO4" s="237"/>
      <c r="HP4" s="237"/>
      <c r="HQ4" s="237"/>
      <c r="HR4" s="237"/>
      <c r="HS4" s="237"/>
      <c r="HT4" s="237"/>
      <c r="HU4" s="237"/>
      <c r="HV4" s="237"/>
      <c r="HW4" s="237"/>
      <c r="HX4" s="237"/>
      <c r="HY4" s="237"/>
      <c r="HZ4" s="237"/>
      <c r="IA4" s="237"/>
      <c r="IB4" s="237"/>
      <c r="IC4" s="237"/>
      <c r="ID4" s="237"/>
      <c r="IE4" s="237"/>
      <c r="IF4" s="237"/>
      <c r="IG4" s="237"/>
      <c r="IH4" s="237"/>
      <c r="II4" s="237"/>
      <c r="IJ4" s="237"/>
      <c r="IK4" s="237"/>
      <c r="IL4" s="237"/>
      <c r="IM4" s="237"/>
      <c r="IN4" s="237"/>
      <c r="IO4" s="237"/>
      <c r="IP4" s="237"/>
      <c r="IQ4" s="237"/>
      <c r="IR4" s="237"/>
      <c r="IS4" s="237"/>
      <c r="IT4" s="237"/>
      <c r="IU4" s="237"/>
      <c r="IV4" s="237"/>
      <c r="IW4" s="237"/>
      <c r="IX4" s="237"/>
      <c r="IY4" s="237"/>
      <c r="IZ4" s="237"/>
      <c r="JA4" s="237"/>
      <c r="JB4" s="237"/>
      <c r="JC4" s="237"/>
      <c r="JD4" s="237"/>
      <c r="JE4" s="237"/>
      <c r="JF4" s="237"/>
      <c r="JG4" s="237"/>
      <c r="JH4" s="237"/>
      <c r="JI4" s="237"/>
      <c r="JJ4" s="237"/>
      <c r="JK4" s="237"/>
      <c r="JL4" s="237"/>
      <c r="JM4" s="237"/>
      <c r="JN4" s="237"/>
      <c r="JO4" s="237"/>
      <c r="JP4" s="237"/>
      <c r="JQ4" s="237"/>
      <c r="JR4" s="237"/>
      <c r="JS4" s="237"/>
      <c r="JT4" s="237"/>
      <c r="JU4" s="237"/>
      <c r="JV4" s="237"/>
      <c r="JW4" s="237"/>
      <c r="JX4" s="237"/>
      <c r="JY4" s="237"/>
      <c r="JZ4" s="237"/>
      <c r="KA4" s="237"/>
      <c r="KB4" s="237"/>
      <c r="KC4" s="237"/>
      <c r="KD4" s="237"/>
      <c r="KE4" s="237"/>
      <c r="KF4" s="237"/>
      <c r="KG4" s="237"/>
      <c r="KH4" s="237"/>
      <c r="KI4" s="237"/>
      <c r="KJ4" s="237"/>
      <c r="KK4" s="237"/>
      <c r="KL4" s="237"/>
      <c r="KM4" s="237"/>
      <c r="KN4" s="237"/>
      <c r="KO4" s="237"/>
      <c r="KW4" s="386" t="s">
        <v>922</v>
      </c>
    </row>
    <row r="5" spans="1:309" x14ac:dyDescent="0.35">
      <c r="A5" s="26" t="s">
        <v>868</v>
      </c>
      <c r="B5" s="237"/>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s="237"/>
      <c r="AX5" s="237"/>
      <c r="AY5" s="237"/>
      <c r="AZ5" s="237"/>
      <c r="BA5" s="237"/>
      <c r="BB5" s="237"/>
      <c r="BC5" s="237"/>
      <c r="BD5" s="237"/>
      <c r="BE5" s="237"/>
      <c r="BF5" s="237"/>
      <c r="BG5" s="237"/>
      <c r="BH5" s="237"/>
      <c r="BI5" s="237"/>
      <c r="BJ5" s="237"/>
      <c r="BK5" s="237"/>
      <c r="BL5" s="237"/>
      <c r="BM5" s="237"/>
      <c r="BN5" s="237"/>
      <c r="BO5" s="237"/>
      <c r="BP5" s="237"/>
      <c r="BQ5" s="237"/>
      <c r="BR5" s="237"/>
      <c r="BS5" s="237"/>
      <c r="BT5" s="237"/>
      <c r="BU5" s="237"/>
      <c r="BV5" s="237"/>
      <c r="BW5" s="237"/>
      <c r="BX5" s="237"/>
      <c r="BY5" s="237"/>
      <c r="BZ5" s="237"/>
      <c r="CA5" s="237"/>
      <c r="CB5" s="237"/>
      <c r="CC5" s="237"/>
      <c r="CD5" s="237"/>
      <c r="CE5" s="237"/>
      <c r="CF5" s="237"/>
      <c r="CG5" s="237"/>
      <c r="CH5" s="237"/>
      <c r="CI5" s="237"/>
      <c r="CJ5" s="237"/>
      <c r="CK5" s="237"/>
      <c r="CL5" s="237"/>
      <c r="CM5" s="237"/>
      <c r="CN5" s="237"/>
      <c r="CO5" s="237"/>
      <c r="CP5" s="237"/>
      <c r="CQ5" s="237"/>
      <c r="CR5" s="237"/>
      <c r="CS5" s="237"/>
      <c r="CT5" s="237"/>
      <c r="CU5" s="237"/>
      <c r="CV5" s="237"/>
      <c r="CW5" s="237"/>
      <c r="CX5" s="237"/>
      <c r="CY5" s="237"/>
      <c r="CZ5" s="237"/>
      <c r="DA5" s="237"/>
      <c r="DB5" s="237"/>
      <c r="DC5" s="237"/>
      <c r="DD5" s="237"/>
      <c r="DE5" s="237"/>
      <c r="DF5" s="237"/>
      <c r="DG5" s="237"/>
      <c r="DH5" s="237"/>
      <c r="DI5" s="237"/>
      <c r="DJ5" s="237"/>
      <c r="DK5" s="237"/>
      <c r="DL5" s="237"/>
      <c r="DM5" s="237"/>
      <c r="DN5" s="237"/>
      <c r="DO5" s="237"/>
      <c r="DP5" s="237"/>
      <c r="DQ5" s="237"/>
      <c r="DR5" s="237"/>
      <c r="DS5" s="237"/>
      <c r="DT5" s="237"/>
      <c r="DU5" s="237"/>
      <c r="DV5" s="237"/>
      <c r="DW5" s="237"/>
      <c r="DX5" s="237"/>
      <c r="DY5" s="237"/>
      <c r="DZ5" s="237"/>
      <c r="EA5" s="237"/>
      <c r="EB5" s="237"/>
      <c r="EC5" s="237"/>
      <c r="ED5" s="237"/>
      <c r="EE5" s="237"/>
      <c r="EF5" s="237"/>
      <c r="EG5" s="237"/>
      <c r="EH5" s="237"/>
      <c r="EI5" s="237"/>
      <c r="EJ5" s="237"/>
      <c r="EK5" s="237"/>
      <c r="EL5" s="237"/>
      <c r="EM5" s="237"/>
      <c r="EN5" s="237"/>
      <c r="EO5" s="237"/>
      <c r="EP5" s="237"/>
      <c r="EQ5" s="237"/>
      <c r="ER5" s="237"/>
      <c r="ES5" s="237"/>
      <c r="ET5" s="237"/>
      <c r="EU5" s="237"/>
      <c r="EV5" s="237"/>
      <c r="EW5" s="237"/>
      <c r="EX5" s="237"/>
      <c r="EY5" s="237"/>
      <c r="EZ5" s="237"/>
      <c r="FA5" s="237"/>
      <c r="FB5" s="237"/>
      <c r="FC5" s="237"/>
      <c r="FD5" s="237"/>
      <c r="FE5" s="237"/>
      <c r="FF5" s="237"/>
      <c r="FG5" s="237"/>
      <c r="FH5" s="237"/>
      <c r="FI5" s="237"/>
      <c r="FJ5" s="237"/>
      <c r="FK5" s="237"/>
      <c r="FL5" s="237"/>
      <c r="FM5" s="237"/>
      <c r="FN5" s="237"/>
      <c r="FO5" s="237"/>
      <c r="FP5" s="237"/>
      <c r="FQ5" s="237"/>
      <c r="FR5" s="237"/>
      <c r="FS5" s="237"/>
      <c r="FT5" s="237"/>
      <c r="FU5" s="237"/>
      <c r="FV5" s="237"/>
      <c r="FW5" s="237"/>
      <c r="FX5" s="237"/>
      <c r="FY5" s="237"/>
      <c r="FZ5" s="237"/>
      <c r="GA5" s="237"/>
      <c r="GB5" s="237"/>
      <c r="GC5" s="237"/>
      <c r="GD5" s="237"/>
      <c r="GE5" s="237"/>
      <c r="GF5" s="237"/>
      <c r="GG5" s="237"/>
      <c r="GH5" s="237"/>
      <c r="GI5" s="237"/>
      <c r="GJ5" s="237"/>
      <c r="GK5" s="237"/>
      <c r="GL5" s="237"/>
      <c r="GM5" s="237"/>
      <c r="GN5" s="237"/>
      <c r="GO5" s="237"/>
      <c r="GP5" s="237"/>
      <c r="GQ5" s="237"/>
      <c r="GR5" s="237"/>
      <c r="GS5" s="237"/>
      <c r="GT5" s="237"/>
      <c r="GU5" s="237"/>
      <c r="GV5" s="237"/>
      <c r="GW5" s="237"/>
      <c r="GX5" s="237"/>
      <c r="GY5" s="237"/>
      <c r="GZ5" s="237"/>
      <c r="HA5" s="237"/>
      <c r="HB5" s="237"/>
      <c r="HC5" s="237"/>
      <c r="HD5" s="237"/>
      <c r="HE5" s="237"/>
      <c r="HF5" s="237"/>
      <c r="HG5" s="237"/>
      <c r="HH5" s="237"/>
      <c r="HI5" s="237"/>
      <c r="HJ5" s="237"/>
      <c r="HK5" s="237"/>
      <c r="HL5" s="237"/>
      <c r="HM5" s="237"/>
      <c r="HN5" s="237"/>
      <c r="HO5" s="237"/>
      <c r="HP5" s="237"/>
      <c r="HQ5" s="237"/>
      <c r="HR5" s="237"/>
      <c r="HS5" s="237"/>
      <c r="HT5" s="237"/>
      <c r="HU5" s="237"/>
      <c r="HV5" s="237"/>
      <c r="HW5" s="237"/>
      <c r="HX5" s="237"/>
      <c r="HY5" s="237"/>
      <c r="HZ5" s="237"/>
      <c r="IA5" s="237"/>
      <c r="IB5" s="237"/>
      <c r="IC5" s="237"/>
      <c r="ID5" s="237"/>
      <c r="IE5" s="237"/>
      <c r="IF5" s="237"/>
      <c r="IG5" s="237"/>
      <c r="IH5" s="237"/>
      <c r="II5" s="237"/>
      <c r="IJ5" s="237"/>
      <c r="IK5" s="237"/>
      <c r="IL5" s="237"/>
      <c r="IM5" s="237"/>
      <c r="IN5" s="237"/>
      <c r="IO5" s="237"/>
      <c r="IP5" s="237"/>
      <c r="IQ5" s="237"/>
      <c r="IR5" s="237"/>
      <c r="IS5" s="237"/>
      <c r="IT5" s="237"/>
      <c r="IU5" s="237"/>
      <c r="IV5" s="237"/>
      <c r="IW5" s="237"/>
      <c r="IX5" s="237"/>
      <c r="IY5" s="237"/>
      <c r="IZ5" s="237"/>
      <c r="JA5" s="237"/>
      <c r="JB5" s="237"/>
      <c r="JC5" s="237"/>
      <c r="JD5" s="237"/>
      <c r="JE5" s="237"/>
      <c r="JF5" s="237"/>
      <c r="JG5" s="237"/>
      <c r="JH5" s="237"/>
      <c r="JI5" s="237"/>
      <c r="JJ5" s="237"/>
      <c r="JK5" s="237"/>
      <c r="JL5" s="237"/>
      <c r="JM5" s="237"/>
      <c r="JN5" s="237"/>
      <c r="JO5" s="237"/>
      <c r="JP5" s="237"/>
      <c r="JQ5" s="237"/>
      <c r="JR5" s="237"/>
      <c r="JS5" s="237"/>
      <c r="JT5" s="237"/>
      <c r="JU5" s="237"/>
      <c r="JV5" s="237"/>
      <c r="JW5" s="237"/>
      <c r="JX5" s="237"/>
      <c r="JY5" s="237"/>
      <c r="JZ5" s="237"/>
      <c r="KA5" s="237"/>
      <c r="KB5" s="237"/>
      <c r="KC5" s="237"/>
      <c r="KD5" s="237"/>
      <c r="KE5" s="237"/>
      <c r="KF5" s="237"/>
      <c r="KG5" s="237"/>
      <c r="KH5" s="237"/>
      <c r="KI5" s="237"/>
      <c r="KJ5" s="237"/>
      <c r="KK5" s="237"/>
      <c r="KL5" s="237"/>
      <c r="KM5" s="237"/>
      <c r="KN5" s="237"/>
      <c r="KO5" s="237"/>
      <c r="KW5" s="208" t="s">
        <v>1400</v>
      </c>
    </row>
    <row r="6" spans="1:309" x14ac:dyDescent="0.35">
      <c r="A6" s="26" t="s">
        <v>869</v>
      </c>
      <c r="B6" s="237"/>
      <c r="C6" s="237"/>
      <c r="D6" s="237"/>
      <c r="E6" s="237"/>
      <c r="F6" s="237"/>
      <c r="G6" s="237"/>
      <c r="H6" s="237"/>
      <c r="I6" s="237"/>
      <c r="J6" s="237"/>
      <c r="K6" s="237"/>
      <c r="L6" s="237"/>
      <c r="M6" s="237"/>
      <c r="N6" s="237"/>
      <c r="O6" s="237"/>
      <c r="P6" s="237"/>
      <c r="Q6" s="237"/>
      <c r="R6" s="237"/>
      <c r="S6" s="237"/>
      <c r="T6" s="237"/>
      <c r="U6" s="237"/>
      <c r="V6" s="237"/>
      <c r="W6" s="237"/>
      <c r="X6" s="237"/>
      <c r="Y6" s="237"/>
      <c r="Z6" s="237"/>
      <c r="AA6" s="237"/>
      <c r="AB6" s="237"/>
      <c r="AC6" s="237"/>
      <c r="AD6" s="237"/>
      <c r="AE6" s="237"/>
      <c r="AF6" s="237"/>
      <c r="AG6" s="237"/>
      <c r="AH6" s="237"/>
      <c r="AI6" s="237"/>
      <c r="AJ6" s="237"/>
      <c r="AK6" s="237"/>
      <c r="AL6" s="237"/>
      <c r="AM6" s="237"/>
      <c r="AN6" s="237"/>
      <c r="AO6" s="237"/>
      <c r="AP6" s="237"/>
      <c r="AQ6" s="237"/>
      <c r="AR6" s="237"/>
      <c r="AS6" s="237"/>
      <c r="AT6" s="237"/>
      <c r="AU6" s="237"/>
      <c r="AV6" s="237"/>
      <c r="AW6" s="237"/>
      <c r="AX6" s="237"/>
      <c r="AY6" s="237"/>
      <c r="AZ6" s="237"/>
      <c r="BA6" s="237"/>
      <c r="BB6" s="237"/>
      <c r="BC6" s="237"/>
      <c r="BD6" s="237"/>
      <c r="BE6" s="237"/>
      <c r="BF6" s="237"/>
      <c r="BG6" s="237"/>
      <c r="BH6" s="237"/>
      <c r="BI6" s="237"/>
      <c r="BJ6" s="237"/>
      <c r="BK6" s="237"/>
      <c r="BL6" s="237"/>
      <c r="BM6" s="237"/>
      <c r="BN6" s="237"/>
      <c r="BO6" s="237"/>
      <c r="BP6" s="237"/>
      <c r="BQ6" s="237"/>
      <c r="BR6" s="237"/>
      <c r="BS6" s="237"/>
      <c r="BT6" s="237"/>
      <c r="BU6" s="237"/>
      <c r="BV6" s="237"/>
      <c r="BW6" s="237"/>
      <c r="BX6" s="237"/>
      <c r="BY6" s="237"/>
      <c r="BZ6" s="237"/>
      <c r="CA6" s="237"/>
      <c r="CB6" s="237"/>
      <c r="CC6" s="237"/>
      <c r="CD6" s="237"/>
      <c r="CE6" s="237"/>
      <c r="CF6" s="237"/>
      <c r="CG6" s="237"/>
      <c r="CH6" s="237"/>
      <c r="CI6" s="237"/>
      <c r="CJ6" s="237"/>
      <c r="CK6" s="237"/>
      <c r="CL6" s="237"/>
      <c r="CM6" s="237"/>
      <c r="CN6" s="237"/>
      <c r="CO6" s="237"/>
      <c r="CP6" s="237"/>
      <c r="CQ6" s="237"/>
      <c r="CR6" s="237"/>
      <c r="CS6" s="237"/>
      <c r="CT6" s="237"/>
      <c r="CU6" s="237"/>
      <c r="CV6" s="237"/>
      <c r="CW6" s="237"/>
      <c r="CX6" s="237"/>
      <c r="CY6" s="237"/>
      <c r="CZ6" s="237"/>
      <c r="DA6" s="237"/>
      <c r="DB6" s="237"/>
      <c r="DC6" s="237"/>
      <c r="DD6" s="237"/>
      <c r="DE6" s="237"/>
      <c r="DF6" s="237"/>
      <c r="DG6" s="237"/>
      <c r="DH6" s="237"/>
      <c r="DI6" s="237"/>
      <c r="DJ6" s="237"/>
      <c r="DK6" s="237"/>
      <c r="DL6" s="237"/>
      <c r="DM6" s="237"/>
      <c r="DN6" s="237"/>
      <c r="DO6" s="237"/>
      <c r="DP6" s="237"/>
      <c r="DQ6" s="237"/>
      <c r="DR6" s="237"/>
      <c r="DS6" s="237"/>
      <c r="DT6" s="237"/>
      <c r="DU6" s="237"/>
      <c r="DV6" s="237"/>
      <c r="DW6" s="237"/>
      <c r="DX6" s="237"/>
      <c r="DY6" s="237"/>
      <c r="DZ6" s="237"/>
      <c r="EA6" s="237"/>
      <c r="EB6" s="237"/>
      <c r="EC6" s="237"/>
      <c r="ED6" s="237"/>
      <c r="EE6" s="237"/>
      <c r="EF6" s="237"/>
      <c r="EG6" s="237"/>
      <c r="EH6" s="237"/>
      <c r="EI6" s="237"/>
      <c r="EJ6" s="237"/>
      <c r="EK6" s="237"/>
      <c r="EL6" s="237"/>
      <c r="EM6" s="237"/>
      <c r="EN6" s="237"/>
      <c r="EO6" s="237"/>
      <c r="EP6" s="237"/>
      <c r="EQ6" s="237"/>
      <c r="ER6" s="237"/>
      <c r="ES6" s="237"/>
      <c r="ET6" s="237"/>
      <c r="EU6" s="237"/>
      <c r="EV6" s="237"/>
      <c r="EW6" s="237"/>
      <c r="EX6" s="237"/>
      <c r="EY6" s="237"/>
      <c r="EZ6" s="237"/>
      <c r="FA6" s="237"/>
      <c r="FB6" s="237"/>
      <c r="FC6" s="237"/>
      <c r="FD6" s="237"/>
      <c r="FE6" s="237"/>
      <c r="FF6" s="237"/>
      <c r="FG6" s="237"/>
      <c r="FH6" s="237"/>
      <c r="FI6" s="237"/>
      <c r="FJ6" s="237"/>
      <c r="FK6" s="237"/>
      <c r="FL6" s="237"/>
      <c r="FM6" s="237"/>
      <c r="FN6" s="237"/>
      <c r="FO6" s="237"/>
      <c r="FP6" s="237"/>
      <c r="FQ6" s="237"/>
      <c r="FR6" s="237"/>
      <c r="FS6" s="237"/>
      <c r="FT6" s="237"/>
      <c r="FU6" s="237"/>
      <c r="FV6" s="237"/>
      <c r="FW6" s="237"/>
      <c r="FX6" s="237"/>
      <c r="FY6" s="237"/>
      <c r="FZ6" s="237"/>
      <c r="GA6" s="237"/>
      <c r="GB6" s="237"/>
      <c r="GC6" s="237"/>
      <c r="GD6" s="237"/>
      <c r="GE6" s="237"/>
      <c r="GF6" s="237"/>
      <c r="GG6" s="237"/>
      <c r="GH6" s="237"/>
      <c r="GI6" s="237"/>
      <c r="GJ6" s="237"/>
      <c r="GK6" s="237"/>
      <c r="GL6" s="237"/>
      <c r="GM6" s="237"/>
      <c r="GN6" s="237"/>
      <c r="GO6" s="237"/>
      <c r="GP6" s="237"/>
      <c r="GQ6" s="237"/>
      <c r="GR6" s="237"/>
      <c r="GS6" s="237"/>
      <c r="GT6" s="237"/>
      <c r="GU6" s="237"/>
      <c r="GV6" s="237"/>
      <c r="GW6" s="237"/>
      <c r="GX6" s="237"/>
      <c r="GY6" s="237"/>
      <c r="GZ6" s="237"/>
      <c r="HA6" s="237"/>
      <c r="HB6" s="237"/>
      <c r="HC6" s="237"/>
      <c r="HD6" s="237"/>
      <c r="HE6" s="237"/>
      <c r="HF6" s="237"/>
      <c r="HG6" s="237"/>
      <c r="HH6" s="237"/>
      <c r="HI6" s="237"/>
      <c r="HJ6" s="237"/>
      <c r="HK6" s="237"/>
      <c r="HL6" s="237"/>
      <c r="HM6" s="237"/>
      <c r="HN6" s="237"/>
      <c r="HO6" s="237"/>
      <c r="HP6" s="237"/>
      <c r="HQ6" s="237"/>
      <c r="HR6" s="237"/>
      <c r="HS6" s="237"/>
      <c r="HT6" s="237"/>
      <c r="HU6" s="237"/>
      <c r="HV6" s="237"/>
      <c r="HW6" s="237"/>
      <c r="HX6" s="237"/>
      <c r="HY6" s="237"/>
      <c r="HZ6" s="237"/>
      <c r="IA6" s="237"/>
      <c r="IB6" s="237"/>
      <c r="IC6" s="237"/>
      <c r="ID6" s="237"/>
      <c r="IE6" s="237"/>
      <c r="IF6" s="237"/>
      <c r="IG6" s="237"/>
      <c r="IH6" s="237"/>
      <c r="II6" s="237"/>
      <c r="IJ6" s="237"/>
      <c r="IK6" s="237"/>
      <c r="IL6" s="237"/>
      <c r="IM6" s="237"/>
      <c r="IN6" s="237"/>
      <c r="IO6" s="237"/>
      <c r="IP6" s="237"/>
      <c r="IQ6" s="237"/>
      <c r="IR6" s="237"/>
      <c r="IS6" s="237"/>
      <c r="IT6" s="237"/>
      <c r="IU6" s="237"/>
      <c r="IV6" s="237"/>
      <c r="IW6" s="237"/>
      <c r="IX6" s="237"/>
      <c r="IY6" s="237"/>
      <c r="IZ6" s="237"/>
      <c r="JA6" s="237"/>
      <c r="JB6" s="237"/>
      <c r="JC6" s="237"/>
      <c r="JD6" s="237"/>
      <c r="JE6" s="237"/>
      <c r="JF6" s="237"/>
      <c r="JG6" s="237"/>
      <c r="JH6" s="237"/>
      <c r="JI6" s="237"/>
      <c r="JJ6" s="237"/>
      <c r="JK6" s="237"/>
      <c r="JL6" s="237"/>
      <c r="JM6" s="237"/>
      <c r="JN6" s="237"/>
      <c r="JO6" s="237"/>
      <c r="JP6" s="237"/>
      <c r="JQ6" s="237"/>
      <c r="JR6" s="237"/>
      <c r="JS6" s="237"/>
      <c r="JT6" s="237"/>
      <c r="JU6" s="237"/>
      <c r="JV6" s="237"/>
      <c r="JW6" s="237"/>
      <c r="JX6" s="237"/>
      <c r="JY6" s="237"/>
      <c r="JZ6" s="237"/>
      <c r="KA6" s="237"/>
      <c r="KB6" s="237"/>
      <c r="KC6" s="237"/>
      <c r="KD6" s="237"/>
      <c r="KE6" s="237"/>
      <c r="KF6" s="237"/>
      <c r="KG6" s="237"/>
      <c r="KH6" s="237"/>
      <c r="KI6" s="237"/>
      <c r="KJ6" s="237"/>
      <c r="KK6" s="237"/>
      <c r="KL6" s="237"/>
      <c r="KM6" s="237"/>
      <c r="KN6" s="237"/>
      <c r="KO6" s="237"/>
      <c r="KW6" s="208" t="s">
        <v>1401</v>
      </c>
    </row>
    <row r="7" spans="1:309" x14ac:dyDescent="0.35">
      <c r="A7" s="26" t="s">
        <v>870</v>
      </c>
      <c r="B7" s="237"/>
      <c r="C7" s="237"/>
      <c r="D7" s="237"/>
      <c r="E7" s="237"/>
      <c r="F7" s="237"/>
      <c r="G7" s="237"/>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237"/>
      <c r="AU7" s="237"/>
      <c r="AV7" s="237"/>
      <c r="AW7" s="237"/>
      <c r="AX7" s="237"/>
      <c r="AY7" s="237"/>
      <c r="AZ7" s="237"/>
      <c r="BA7" s="237"/>
      <c r="BB7" s="237"/>
      <c r="BC7" s="237"/>
      <c r="BD7" s="237"/>
      <c r="BE7" s="237"/>
      <c r="BF7" s="237"/>
      <c r="BG7" s="237"/>
      <c r="BH7" s="237"/>
      <c r="BI7" s="237"/>
      <c r="BJ7" s="237"/>
      <c r="BK7" s="237"/>
      <c r="BL7" s="237"/>
      <c r="BM7" s="237"/>
      <c r="BN7" s="237"/>
      <c r="BO7" s="237"/>
      <c r="BP7" s="237"/>
      <c r="BQ7" s="237"/>
      <c r="BR7" s="237"/>
      <c r="BS7" s="237"/>
      <c r="BT7" s="237"/>
      <c r="BU7" s="237"/>
      <c r="BV7" s="237"/>
      <c r="BW7" s="237"/>
      <c r="BX7" s="237"/>
      <c r="BY7" s="237"/>
      <c r="BZ7" s="237"/>
      <c r="CA7" s="237"/>
      <c r="CB7" s="237"/>
      <c r="CC7" s="237"/>
      <c r="CD7" s="237"/>
      <c r="CE7" s="237"/>
      <c r="CF7" s="237"/>
      <c r="CG7" s="237"/>
      <c r="CH7" s="237"/>
      <c r="CI7" s="237"/>
      <c r="CJ7" s="237"/>
      <c r="CK7" s="237"/>
      <c r="CL7" s="237"/>
      <c r="CM7" s="237"/>
      <c r="CN7" s="237"/>
      <c r="CO7" s="237"/>
      <c r="CP7" s="237"/>
      <c r="CQ7" s="237"/>
      <c r="CR7" s="237"/>
      <c r="CS7" s="237"/>
      <c r="CT7" s="237"/>
      <c r="CU7" s="237"/>
      <c r="CV7" s="237"/>
      <c r="CW7" s="237"/>
      <c r="CX7" s="237"/>
      <c r="CY7" s="237"/>
      <c r="CZ7" s="237"/>
      <c r="DA7" s="237"/>
      <c r="DB7" s="237"/>
      <c r="DC7" s="237"/>
      <c r="DD7" s="237"/>
      <c r="DE7" s="237"/>
      <c r="DF7" s="237"/>
      <c r="DG7" s="237"/>
      <c r="DH7" s="237"/>
      <c r="DI7" s="237"/>
      <c r="DJ7" s="237"/>
      <c r="DK7" s="237"/>
      <c r="DL7" s="237"/>
      <c r="DM7" s="237"/>
      <c r="DN7" s="237"/>
      <c r="DO7" s="237"/>
      <c r="DP7" s="237"/>
      <c r="DQ7" s="237"/>
      <c r="DR7" s="237"/>
      <c r="DS7" s="237"/>
      <c r="DT7" s="237"/>
      <c r="DU7" s="237"/>
      <c r="DV7" s="237"/>
      <c r="DW7" s="237"/>
      <c r="DX7" s="237"/>
      <c r="DY7" s="237"/>
      <c r="DZ7" s="237"/>
      <c r="EA7" s="237"/>
      <c r="EB7" s="237"/>
      <c r="EC7" s="237"/>
      <c r="ED7" s="237"/>
      <c r="EE7" s="237"/>
      <c r="EF7" s="237"/>
      <c r="EG7" s="237"/>
      <c r="EH7" s="237"/>
      <c r="EI7" s="237"/>
      <c r="EJ7" s="237"/>
      <c r="EK7" s="237"/>
      <c r="EL7" s="237"/>
      <c r="EM7" s="237"/>
      <c r="EN7" s="237"/>
      <c r="EO7" s="237"/>
      <c r="EP7" s="237"/>
      <c r="EQ7" s="237"/>
      <c r="ER7" s="237"/>
      <c r="ES7" s="237"/>
      <c r="ET7" s="237"/>
      <c r="EU7" s="237"/>
      <c r="EV7" s="237"/>
      <c r="EW7" s="237"/>
      <c r="EX7" s="237"/>
      <c r="EY7" s="237"/>
      <c r="EZ7" s="237"/>
      <c r="FA7" s="237"/>
      <c r="FB7" s="237"/>
      <c r="FC7" s="237"/>
      <c r="FD7" s="237"/>
      <c r="FE7" s="237"/>
      <c r="FF7" s="237"/>
      <c r="FG7" s="237"/>
      <c r="FH7" s="237"/>
      <c r="FI7" s="237"/>
      <c r="FJ7" s="237"/>
      <c r="FK7" s="237"/>
      <c r="FL7" s="237"/>
      <c r="FM7" s="237"/>
      <c r="FN7" s="237"/>
      <c r="FO7" s="237"/>
      <c r="FP7" s="237"/>
      <c r="FQ7" s="237"/>
      <c r="FR7" s="237"/>
      <c r="FS7" s="237"/>
      <c r="FT7" s="237"/>
      <c r="FU7" s="237"/>
      <c r="FV7" s="237"/>
      <c r="FW7" s="237"/>
      <c r="FX7" s="237"/>
      <c r="FY7" s="237"/>
      <c r="FZ7" s="237"/>
      <c r="GA7" s="237"/>
      <c r="GB7" s="237"/>
      <c r="GC7" s="237"/>
      <c r="GD7" s="237"/>
      <c r="GE7" s="237"/>
      <c r="GF7" s="237"/>
      <c r="GG7" s="237"/>
      <c r="GH7" s="237"/>
      <c r="GI7" s="237"/>
      <c r="GJ7" s="237"/>
      <c r="GK7" s="237"/>
      <c r="GL7" s="237"/>
      <c r="GM7" s="237"/>
      <c r="GN7" s="237"/>
      <c r="GO7" s="237"/>
      <c r="GP7" s="237"/>
      <c r="GQ7" s="237"/>
      <c r="GR7" s="237"/>
      <c r="GS7" s="237"/>
      <c r="GT7" s="237"/>
      <c r="GU7" s="237"/>
      <c r="GV7" s="237"/>
      <c r="GW7" s="237"/>
      <c r="GX7" s="237"/>
      <c r="GY7" s="237"/>
      <c r="GZ7" s="237"/>
      <c r="HA7" s="237"/>
      <c r="HB7" s="237"/>
      <c r="HC7" s="237"/>
      <c r="HD7" s="237"/>
      <c r="HE7" s="237"/>
      <c r="HF7" s="237"/>
      <c r="HG7" s="237"/>
      <c r="HH7" s="237"/>
      <c r="HI7" s="237"/>
      <c r="HJ7" s="237"/>
      <c r="HK7" s="237"/>
      <c r="HL7" s="237"/>
      <c r="HM7" s="237"/>
      <c r="HN7" s="237"/>
      <c r="HO7" s="237"/>
      <c r="HP7" s="237"/>
      <c r="HQ7" s="237"/>
      <c r="HR7" s="237"/>
      <c r="HS7" s="237"/>
      <c r="HT7" s="237"/>
      <c r="HU7" s="237"/>
      <c r="HV7" s="237"/>
      <c r="HW7" s="237"/>
      <c r="HX7" s="237"/>
      <c r="HY7" s="237"/>
      <c r="HZ7" s="237"/>
      <c r="IA7" s="237"/>
      <c r="IB7" s="237"/>
      <c r="IC7" s="237"/>
      <c r="ID7" s="237"/>
      <c r="IE7" s="237"/>
      <c r="IF7" s="237"/>
      <c r="IG7" s="237"/>
      <c r="IH7" s="237"/>
      <c r="II7" s="237"/>
      <c r="IJ7" s="237"/>
      <c r="IK7" s="237"/>
      <c r="IL7" s="237"/>
      <c r="IM7" s="237"/>
      <c r="IN7" s="237"/>
      <c r="IO7" s="237"/>
      <c r="IP7" s="237"/>
      <c r="IQ7" s="237"/>
      <c r="IR7" s="237"/>
      <c r="IS7" s="237"/>
      <c r="IT7" s="237"/>
      <c r="IU7" s="237"/>
      <c r="IV7" s="237"/>
      <c r="IW7" s="237"/>
      <c r="IX7" s="237"/>
      <c r="IY7" s="237"/>
      <c r="IZ7" s="237"/>
      <c r="JA7" s="237"/>
      <c r="JB7" s="237"/>
      <c r="JC7" s="237"/>
      <c r="JD7" s="237"/>
      <c r="JE7" s="237"/>
      <c r="JF7" s="237"/>
      <c r="JG7" s="237"/>
      <c r="JH7" s="237"/>
      <c r="JI7" s="237"/>
      <c r="JJ7" s="237"/>
      <c r="JK7" s="237"/>
      <c r="JL7" s="237"/>
      <c r="JM7" s="237"/>
      <c r="JN7" s="237"/>
      <c r="JO7" s="237"/>
      <c r="JP7" s="237"/>
      <c r="JQ7" s="237"/>
      <c r="JR7" s="237"/>
      <c r="JS7" s="237"/>
      <c r="JT7" s="237"/>
      <c r="JU7" s="237"/>
      <c r="JV7" s="237"/>
      <c r="JW7" s="237"/>
      <c r="JX7" s="237"/>
      <c r="JY7" s="237"/>
      <c r="JZ7" s="237"/>
      <c r="KA7" s="237"/>
      <c r="KB7" s="237"/>
      <c r="KC7" s="237"/>
      <c r="KD7" s="237"/>
      <c r="KE7" s="237"/>
      <c r="KF7" s="237"/>
      <c r="KG7" s="237"/>
      <c r="KH7" s="237"/>
      <c r="KI7" s="237"/>
      <c r="KJ7" s="237"/>
      <c r="KK7" s="237"/>
      <c r="KL7" s="237"/>
      <c r="KM7" s="237"/>
      <c r="KN7" s="237"/>
      <c r="KO7" s="237"/>
      <c r="KW7" s="208" t="s">
        <v>1402</v>
      </c>
    </row>
    <row r="8" spans="1:309" x14ac:dyDescent="0.35">
      <c r="A8" s="26" t="s">
        <v>871</v>
      </c>
      <c r="B8" s="237"/>
      <c r="C8" s="237"/>
      <c r="D8" s="237"/>
      <c r="E8" s="237"/>
      <c r="F8" s="237"/>
      <c r="G8" s="237"/>
      <c r="H8" s="237"/>
      <c r="I8" s="237"/>
      <c r="J8" s="237"/>
      <c r="K8" s="237"/>
      <c r="L8" s="237"/>
      <c r="M8" s="237"/>
      <c r="N8" s="237"/>
      <c r="O8" s="237"/>
      <c r="P8" s="237"/>
      <c r="Q8" s="237"/>
      <c r="R8" s="237"/>
      <c r="S8" s="237"/>
      <c r="T8" s="237"/>
      <c r="U8" s="237"/>
      <c r="V8" s="237"/>
      <c r="W8" s="237"/>
      <c r="X8" s="237"/>
      <c r="Y8" s="237"/>
      <c r="Z8" s="237"/>
      <c r="AA8" s="237"/>
      <c r="AB8" s="237"/>
      <c r="AC8" s="237"/>
      <c r="AD8" s="237"/>
      <c r="AE8" s="237"/>
      <c r="AF8" s="237"/>
      <c r="AG8" s="237"/>
      <c r="AH8" s="237"/>
      <c r="AI8" s="237"/>
      <c r="AJ8" s="237"/>
      <c r="AK8" s="237"/>
      <c r="AL8" s="237"/>
      <c r="AM8" s="237"/>
      <c r="AN8" s="237"/>
      <c r="AO8" s="237"/>
      <c r="AP8" s="237"/>
      <c r="AQ8" s="237"/>
      <c r="AR8" s="237"/>
      <c r="AS8" s="237"/>
      <c r="AT8" s="237"/>
      <c r="AU8" s="237"/>
      <c r="AV8" s="237"/>
      <c r="AW8" s="237"/>
      <c r="AX8" s="237"/>
      <c r="AY8" s="237"/>
      <c r="AZ8" s="237"/>
      <c r="BA8" s="237"/>
      <c r="BB8" s="237"/>
      <c r="BC8" s="237"/>
      <c r="BD8" s="237"/>
      <c r="BE8" s="237"/>
      <c r="BF8" s="237"/>
      <c r="BG8" s="237"/>
      <c r="BH8" s="237"/>
      <c r="BI8" s="237"/>
      <c r="BJ8" s="237"/>
      <c r="BK8" s="237"/>
      <c r="BL8" s="237"/>
      <c r="BM8" s="237"/>
      <c r="BN8" s="237"/>
      <c r="BO8" s="237"/>
      <c r="BP8" s="237"/>
      <c r="BQ8" s="237"/>
      <c r="BR8" s="237"/>
      <c r="BS8" s="237"/>
      <c r="BT8" s="237"/>
      <c r="BU8" s="237"/>
      <c r="BV8" s="237"/>
      <c r="BW8" s="237"/>
      <c r="BX8" s="237"/>
      <c r="BY8" s="237"/>
      <c r="BZ8" s="237"/>
      <c r="CA8" s="237"/>
      <c r="CB8" s="237"/>
      <c r="CC8" s="237"/>
      <c r="CD8" s="237"/>
      <c r="CE8" s="237"/>
      <c r="CF8" s="237"/>
      <c r="CG8" s="237"/>
      <c r="CH8" s="237"/>
      <c r="CI8" s="237"/>
      <c r="CJ8" s="237"/>
      <c r="CK8" s="237"/>
      <c r="CL8" s="237"/>
      <c r="CM8" s="237"/>
      <c r="CN8" s="237"/>
      <c r="CO8" s="237"/>
      <c r="CP8" s="237"/>
      <c r="CQ8" s="237"/>
      <c r="CR8" s="237"/>
      <c r="CS8" s="237"/>
      <c r="CT8" s="237"/>
      <c r="CU8" s="237"/>
      <c r="CV8" s="237"/>
      <c r="CW8" s="237"/>
      <c r="CX8" s="237"/>
      <c r="CY8" s="237"/>
      <c r="CZ8" s="237"/>
      <c r="DA8" s="237"/>
      <c r="DB8" s="237"/>
      <c r="DC8" s="237"/>
      <c r="DD8" s="237"/>
      <c r="DE8" s="237"/>
      <c r="DF8" s="237"/>
      <c r="DG8" s="237"/>
      <c r="DH8" s="237"/>
      <c r="DI8" s="237"/>
      <c r="DJ8" s="237"/>
      <c r="DK8" s="237"/>
      <c r="DL8" s="237"/>
      <c r="DM8" s="237"/>
      <c r="DN8" s="237"/>
      <c r="DO8" s="237"/>
      <c r="DP8" s="237"/>
      <c r="DQ8" s="237"/>
      <c r="DR8" s="237"/>
      <c r="DS8" s="237"/>
      <c r="DT8" s="237"/>
      <c r="DU8" s="237"/>
      <c r="DV8" s="237"/>
      <c r="DW8" s="237"/>
      <c r="DX8" s="237"/>
      <c r="DY8" s="237"/>
      <c r="DZ8" s="237"/>
      <c r="EA8" s="237"/>
      <c r="EB8" s="237"/>
      <c r="EC8" s="237"/>
      <c r="ED8" s="237"/>
      <c r="EE8" s="237"/>
      <c r="EF8" s="237"/>
      <c r="EG8" s="237"/>
      <c r="EH8" s="237"/>
      <c r="EI8" s="237"/>
      <c r="EJ8" s="237"/>
      <c r="EK8" s="237"/>
      <c r="EL8" s="237"/>
      <c r="EM8" s="237"/>
      <c r="EN8" s="237"/>
      <c r="EO8" s="237"/>
      <c r="EP8" s="237"/>
      <c r="EQ8" s="237"/>
      <c r="ER8" s="237"/>
      <c r="ES8" s="237"/>
      <c r="ET8" s="237"/>
      <c r="EU8" s="237"/>
      <c r="EV8" s="237"/>
      <c r="EW8" s="237"/>
      <c r="EX8" s="237"/>
      <c r="EY8" s="237"/>
      <c r="EZ8" s="237"/>
      <c r="FA8" s="237"/>
      <c r="FB8" s="237"/>
      <c r="FC8" s="237"/>
      <c r="FD8" s="237"/>
      <c r="FE8" s="237"/>
      <c r="FF8" s="237"/>
      <c r="FG8" s="237"/>
      <c r="FH8" s="237"/>
      <c r="FI8" s="237"/>
      <c r="FJ8" s="237"/>
      <c r="FK8" s="237"/>
      <c r="FL8" s="237"/>
      <c r="FM8" s="237"/>
      <c r="FN8" s="237"/>
      <c r="FO8" s="237"/>
      <c r="FP8" s="237"/>
      <c r="FQ8" s="237"/>
      <c r="FR8" s="237"/>
      <c r="FS8" s="237"/>
      <c r="FT8" s="237"/>
      <c r="FU8" s="237"/>
      <c r="FV8" s="237"/>
      <c r="FW8" s="237"/>
      <c r="FX8" s="237"/>
      <c r="FY8" s="237"/>
      <c r="FZ8" s="237"/>
      <c r="GA8" s="237"/>
      <c r="GB8" s="237"/>
      <c r="GC8" s="237"/>
      <c r="GD8" s="237"/>
      <c r="GE8" s="237"/>
      <c r="GF8" s="237"/>
      <c r="GG8" s="237"/>
      <c r="GH8" s="237"/>
      <c r="GI8" s="237"/>
      <c r="GJ8" s="237"/>
      <c r="GK8" s="237"/>
      <c r="GL8" s="237"/>
      <c r="GM8" s="237"/>
      <c r="GN8" s="237"/>
      <c r="GO8" s="237"/>
      <c r="GP8" s="237"/>
      <c r="GQ8" s="237"/>
      <c r="GR8" s="237"/>
      <c r="GS8" s="237"/>
      <c r="GT8" s="237"/>
      <c r="GU8" s="237"/>
      <c r="GV8" s="237"/>
      <c r="GW8" s="237"/>
      <c r="GX8" s="237"/>
      <c r="GY8" s="237"/>
      <c r="GZ8" s="237"/>
      <c r="HA8" s="237"/>
      <c r="HB8" s="237"/>
      <c r="HC8" s="237"/>
      <c r="HD8" s="237"/>
      <c r="HE8" s="237"/>
      <c r="HF8" s="237"/>
      <c r="HG8" s="237"/>
      <c r="HH8" s="237"/>
      <c r="HI8" s="237"/>
      <c r="HJ8" s="237"/>
      <c r="HK8" s="237"/>
      <c r="HL8" s="237"/>
      <c r="HM8" s="237"/>
      <c r="HN8" s="237"/>
      <c r="HO8" s="237"/>
      <c r="HP8" s="237"/>
      <c r="HQ8" s="237"/>
      <c r="HR8" s="237"/>
      <c r="HS8" s="237"/>
      <c r="HT8" s="237"/>
      <c r="HU8" s="237"/>
      <c r="HV8" s="237"/>
      <c r="HW8" s="237"/>
      <c r="HX8" s="237"/>
      <c r="HY8" s="237"/>
      <c r="HZ8" s="237"/>
      <c r="IA8" s="237"/>
      <c r="IB8" s="237"/>
      <c r="IC8" s="237"/>
      <c r="ID8" s="237"/>
      <c r="IE8" s="237"/>
      <c r="IF8" s="237"/>
      <c r="IG8" s="237"/>
      <c r="IH8" s="237"/>
      <c r="II8" s="237"/>
      <c r="IJ8" s="237"/>
      <c r="IK8" s="237"/>
      <c r="IL8" s="237"/>
      <c r="IM8" s="237"/>
      <c r="IN8" s="237"/>
      <c r="IO8" s="237"/>
      <c r="IP8" s="237"/>
      <c r="IQ8" s="237"/>
      <c r="IR8" s="237"/>
      <c r="IS8" s="237"/>
      <c r="IT8" s="237"/>
      <c r="IU8" s="237"/>
      <c r="IV8" s="237"/>
      <c r="IW8" s="237"/>
      <c r="IX8" s="237"/>
      <c r="IY8" s="237"/>
      <c r="IZ8" s="237"/>
      <c r="JA8" s="237"/>
      <c r="JB8" s="237"/>
      <c r="JC8" s="237"/>
      <c r="JD8" s="237"/>
      <c r="JE8" s="237"/>
      <c r="JF8" s="237"/>
      <c r="JG8" s="237"/>
      <c r="JH8" s="237"/>
      <c r="JI8" s="237"/>
      <c r="JJ8" s="237"/>
      <c r="JK8" s="237"/>
      <c r="JL8" s="237"/>
      <c r="JM8" s="237"/>
      <c r="JN8" s="237"/>
      <c r="JO8" s="237"/>
      <c r="JP8" s="237"/>
      <c r="JQ8" s="237"/>
      <c r="JR8" s="237"/>
      <c r="JS8" s="237"/>
      <c r="JT8" s="237"/>
      <c r="JU8" s="237"/>
      <c r="JV8" s="237"/>
      <c r="JW8" s="237"/>
      <c r="JX8" s="237"/>
      <c r="JY8" s="237"/>
      <c r="JZ8" s="237"/>
      <c r="KA8" s="237"/>
      <c r="KB8" s="237"/>
      <c r="KC8" s="237"/>
      <c r="KD8" s="237"/>
      <c r="KE8" s="237"/>
      <c r="KF8" s="237"/>
      <c r="KG8" s="237"/>
      <c r="KH8" s="237"/>
      <c r="KI8" s="237"/>
      <c r="KJ8" s="237"/>
      <c r="KK8" s="237"/>
      <c r="KL8" s="237"/>
      <c r="KM8" s="237"/>
      <c r="KN8" s="237"/>
      <c r="KO8" s="237"/>
      <c r="KW8" s="208" t="s">
        <v>1403</v>
      </c>
    </row>
    <row r="9" spans="1:309" x14ac:dyDescent="0.35">
      <c r="A9" s="26" t="s">
        <v>872</v>
      </c>
      <c r="B9" s="237"/>
      <c r="C9" s="237"/>
      <c r="D9" s="237"/>
      <c r="E9" s="237"/>
      <c r="F9" s="237"/>
      <c r="G9" s="237"/>
      <c r="H9" s="237"/>
      <c r="I9" s="237"/>
      <c r="J9" s="237"/>
      <c r="K9" s="237"/>
      <c r="L9" s="237"/>
      <c r="M9" s="237"/>
      <c r="N9" s="237"/>
      <c r="O9" s="237"/>
      <c r="P9" s="237"/>
      <c r="Q9" s="237"/>
      <c r="R9" s="237"/>
      <c r="S9" s="237"/>
      <c r="T9" s="237"/>
      <c r="U9" s="237"/>
      <c r="V9" s="237"/>
      <c r="W9" s="237"/>
      <c r="X9" s="237"/>
      <c r="Y9" s="237"/>
      <c r="Z9" s="237"/>
      <c r="AA9" s="237"/>
      <c r="AB9" s="237"/>
      <c r="AC9" s="237"/>
      <c r="AD9" s="237"/>
      <c r="AE9" s="237"/>
      <c r="AF9" s="237"/>
      <c r="AG9" s="237"/>
      <c r="AH9" s="237"/>
      <c r="AI9" s="237"/>
      <c r="AJ9" s="237"/>
      <c r="AK9" s="237"/>
      <c r="AL9" s="237"/>
      <c r="AM9" s="237"/>
      <c r="AN9" s="237"/>
      <c r="AO9" s="237"/>
      <c r="AP9" s="237"/>
      <c r="AQ9" s="237"/>
      <c r="AR9" s="237"/>
      <c r="AS9" s="237"/>
      <c r="AT9" s="237"/>
      <c r="AU9" s="237"/>
      <c r="AV9" s="237"/>
      <c r="AW9" s="237"/>
      <c r="AX9" s="237"/>
      <c r="AY9" s="237"/>
      <c r="AZ9" s="237"/>
      <c r="BA9" s="237"/>
      <c r="BB9" s="237"/>
      <c r="BC9" s="237"/>
      <c r="BD9" s="237"/>
      <c r="BE9" s="237"/>
      <c r="BF9" s="237"/>
      <c r="BG9" s="237"/>
      <c r="BH9" s="237"/>
      <c r="BI9" s="237"/>
      <c r="BJ9" s="237"/>
      <c r="BK9" s="237"/>
      <c r="BL9" s="237"/>
      <c r="BM9" s="237"/>
      <c r="BN9" s="237"/>
      <c r="BO9" s="237"/>
      <c r="BP9" s="237"/>
      <c r="BQ9" s="237"/>
      <c r="BR9" s="237"/>
      <c r="BS9" s="237"/>
      <c r="BT9" s="237"/>
      <c r="BU9" s="237"/>
      <c r="BV9" s="237"/>
      <c r="BW9" s="237"/>
      <c r="BX9" s="237"/>
      <c r="BY9" s="237"/>
      <c r="BZ9" s="237"/>
      <c r="CA9" s="237"/>
      <c r="CB9" s="237"/>
      <c r="CC9" s="237"/>
      <c r="CD9" s="237"/>
      <c r="CE9" s="237"/>
      <c r="CF9" s="237"/>
      <c r="CG9" s="237"/>
      <c r="CH9" s="237"/>
      <c r="CI9" s="237"/>
      <c r="CJ9" s="237"/>
      <c r="CK9" s="237"/>
      <c r="CL9" s="237"/>
      <c r="CM9" s="237"/>
      <c r="CN9" s="237"/>
      <c r="CO9" s="237"/>
      <c r="CP9" s="237"/>
      <c r="CQ9" s="237"/>
      <c r="CR9" s="237"/>
      <c r="CS9" s="237"/>
      <c r="CT9" s="237"/>
      <c r="CU9" s="237"/>
      <c r="CV9" s="237"/>
      <c r="CW9" s="237"/>
      <c r="CX9" s="237"/>
      <c r="CY9" s="237"/>
      <c r="CZ9" s="237"/>
      <c r="DA9" s="237"/>
      <c r="DB9" s="237"/>
      <c r="DC9" s="237"/>
      <c r="DD9" s="237"/>
      <c r="DE9" s="237"/>
      <c r="DF9" s="237"/>
      <c r="DG9" s="237"/>
      <c r="DH9" s="237"/>
      <c r="DI9" s="237"/>
      <c r="DJ9" s="237"/>
      <c r="DK9" s="237"/>
      <c r="DL9" s="237"/>
      <c r="DM9" s="237"/>
      <c r="DN9" s="237"/>
      <c r="DO9" s="237"/>
      <c r="DP9" s="237"/>
      <c r="DQ9" s="237"/>
      <c r="DR9" s="237"/>
      <c r="DS9" s="237"/>
      <c r="DT9" s="237"/>
      <c r="DU9" s="237"/>
      <c r="DV9" s="237"/>
      <c r="DW9" s="237"/>
      <c r="DX9" s="237"/>
      <c r="DY9" s="237"/>
      <c r="DZ9" s="237"/>
      <c r="EA9" s="237"/>
      <c r="EB9" s="237"/>
      <c r="EC9" s="237"/>
      <c r="ED9" s="237"/>
      <c r="EE9" s="237"/>
      <c r="EF9" s="237"/>
      <c r="EG9" s="237"/>
      <c r="EH9" s="237"/>
      <c r="EI9" s="237"/>
      <c r="EJ9" s="237"/>
      <c r="EK9" s="237"/>
      <c r="EL9" s="237"/>
      <c r="EM9" s="237"/>
      <c r="EN9" s="237"/>
      <c r="EO9" s="237"/>
      <c r="EP9" s="237"/>
      <c r="EQ9" s="237"/>
      <c r="ER9" s="237"/>
      <c r="ES9" s="237"/>
      <c r="ET9" s="237"/>
      <c r="EU9" s="237"/>
      <c r="EV9" s="237"/>
      <c r="EW9" s="237"/>
      <c r="EX9" s="237"/>
      <c r="EY9" s="237"/>
      <c r="EZ9" s="237"/>
      <c r="FA9" s="237"/>
      <c r="FB9" s="237"/>
      <c r="FC9" s="237"/>
      <c r="FD9" s="237"/>
      <c r="FE9" s="237"/>
      <c r="FF9" s="237"/>
      <c r="FG9" s="237"/>
      <c r="FH9" s="237"/>
      <c r="FI9" s="237"/>
      <c r="FJ9" s="237"/>
      <c r="FK9" s="237"/>
      <c r="FL9" s="237"/>
      <c r="FM9" s="237"/>
      <c r="FN9" s="237"/>
      <c r="FO9" s="237"/>
      <c r="FP9" s="237"/>
      <c r="FQ9" s="237"/>
      <c r="FR9" s="237"/>
      <c r="FS9" s="237"/>
      <c r="FT9" s="237"/>
      <c r="FU9" s="237"/>
      <c r="FV9" s="237"/>
      <c r="FW9" s="237"/>
      <c r="FX9" s="237"/>
      <c r="FY9" s="237"/>
      <c r="FZ9" s="237"/>
      <c r="GA9" s="237"/>
      <c r="GB9" s="237"/>
      <c r="GC9" s="237"/>
      <c r="GD9" s="237"/>
      <c r="GE9" s="237"/>
      <c r="GF9" s="237"/>
      <c r="GG9" s="237"/>
      <c r="GH9" s="237"/>
      <c r="GI9" s="237"/>
      <c r="GJ9" s="237"/>
      <c r="GK9" s="237"/>
      <c r="GL9" s="237"/>
      <c r="GM9" s="237"/>
      <c r="GN9" s="237"/>
      <c r="GO9" s="237"/>
      <c r="GP9" s="237"/>
      <c r="GQ9" s="237"/>
      <c r="GR9" s="237"/>
      <c r="GS9" s="237"/>
      <c r="GT9" s="237"/>
      <c r="GU9" s="237"/>
      <c r="GV9" s="237"/>
      <c r="GW9" s="237"/>
      <c r="GX9" s="237"/>
      <c r="GY9" s="237"/>
      <c r="GZ9" s="237"/>
      <c r="HA9" s="237"/>
      <c r="HB9" s="237"/>
      <c r="HC9" s="237"/>
      <c r="HD9" s="237"/>
      <c r="HE9" s="237"/>
      <c r="HF9" s="237"/>
      <c r="HG9" s="237"/>
      <c r="HH9" s="237"/>
      <c r="HI9" s="237"/>
      <c r="HJ9" s="237"/>
      <c r="HK9" s="237"/>
      <c r="HL9" s="237"/>
      <c r="HM9" s="237"/>
      <c r="HN9" s="237"/>
      <c r="HO9" s="237"/>
      <c r="HP9" s="237"/>
      <c r="HQ9" s="237"/>
      <c r="HR9" s="237"/>
      <c r="HS9" s="237"/>
      <c r="HT9" s="237"/>
      <c r="HU9" s="237"/>
      <c r="HV9" s="237"/>
      <c r="HW9" s="237"/>
      <c r="HX9" s="237"/>
      <c r="HY9" s="237"/>
      <c r="HZ9" s="237"/>
      <c r="IA9" s="237"/>
      <c r="IB9" s="237"/>
      <c r="IC9" s="237"/>
      <c r="ID9" s="237"/>
      <c r="IE9" s="237"/>
      <c r="IF9" s="237"/>
      <c r="IG9" s="237"/>
      <c r="IH9" s="237"/>
      <c r="II9" s="237"/>
      <c r="IJ9" s="237"/>
      <c r="IK9" s="237"/>
      <c r="IL9" s="237"/>
      <c r="IM9" s="237"/>
      <c r="IN9" s="237"/>
      <c r="IO9" s="237"/>
      <c r="IP9" s="237"/>
      <c r="IQ9" s="237"/>
      <c r="IR9" s="237"/>
      <c r="IS9" s="237"/>
      <c r="IT9" s="237"/>
      <c r="IU9" s="237"/>
      <c r="IV9" s="237"/>
      <c r="IW9" s="237"/>
      <c r="IX9" s="237"/>
      <c r="IY9" s="237"/>
      <c r="IZ9" s="237"/>
      <c r="JA9" s="237"/>
      <c r="JB9" s="237"/>
      <c r="JC9" s="237"/>
      <c r="JD9" s="237"/>
      <c r="JE9" s="237"/>
      <c r="JF9" s="237"/>
      <c r="JG9" s="237"/>
      <c r="JH9" s="237"/>
      <c r="JI9" s="237"/>
      <c r="JJ9" s="237"/>
      <c r="JK9" s="237"/>
      <c r="JL9" s="237"/>
      <c r="JM9" s="237"/>
      <c r="JN9" s="237"/>
      <c r="JO9" s="237"/>
      <c r="JP9" s="237"/>
      <c r="JQ9" s="237"/>
      <c r="JR9" s="237"/>
      <c r="JS9" s="237"/>
      <c r="JT9" s="237"/>
      <c r="JU9" s="237"/>
      <c r="JV9" s="237"/>
      <c r="JW9" s="237"/>
      <c r="JX9" s="237"/>
      <c r="JY9" s="237"/>
      <c r="JZ9" s="237"/>
      <c r="KA9" s="237"/>
      <c r="KB9" s="237"/>
      <c r="KC9" s="237"/>
      <c r="KD9" s="237"/>
      <c r="KE9" s="237"/>
      <c r="KF9" s="237"/>
      <c r="KG9" s="237"/>
      <c r="KH9" s="237"/>
      <c r="KI9" s="237"/>
      <c r="KJ9" s="237"/>
      <c r="KK9" s="237"/>
      <c r="KL9" s="237"/>
      <c r="KM9" s="237"/>
      <c r="KN9" s="237"/>
      <c r="KO9" s="237"/>
      <c r="KW9" s="208" t="s">
        <v>1404</v>
      </c>
    </row>
    <row r="10" spans="1:309" x14ac:dyDescent="0.35">
      <c r="A10" s="26" t="s">
        <v>873</v>
      </c>
      <c r="B10" s="237"/>
      <c r="C10" s="237"/>
      <c r="D10" s="237"/>
      <c r="E10" s="237"/>
      <c r="F10" s="237"/>
      <c r="G10" s="237"/>
      <c r="H10" s="237"/>
      <c r="I10" s="237"/>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c r="AH10" s="237"/>
      <c r="AI10" s="237"/>
      <c r="AJ10" s="237"/>
      <c r="AK10" s="237"/>
      <c r="AL10" s="237"/>
      <c r="AM10" s="237"/>
      <c r="AN10" s="237"/>
      <c r="AO10" s="237"/>
      <c r="AP10" s="237"/>
      <c r="AQ10" s="237"/>
      <c r="AR10" s="237"/>
      <c r="AS10" s="237"/>
      <c r="AT10" s="237"/>
      <c r="AU10" s="237"/>
      <c r="AV10" s="237"/>
      <c r="AW10" s="237"/>
      <c r="AX10" s="237"/>
      <c r="AY10" s="237"/>
      <c r="AZ10" s="237"/>
      <c r="BA10" s="237"/>
      <c r="BB10" s="237"/>
      <c r="BC10" s="237"/>
      <c r="BD10" s="237"/>
      <c r="BE10" s="237"/>
      <c r="BF10" s="237"/>
      <c r="BG10" s="237"/>
      <c r="BH10" s="237"/>
      <c r="BI10" s="237"/>
      <c r="BJ10" s="237"/>
      <c r="BK10" s="237"/>
      <c r="BL10" s="237"/>
      <c r="BM10" s="237"/>
      <c r="BN10" s="237"/>
      <c r="BO10" s="237"/>
      <c r="BP10" s="237"/>
      <c r="BQ10" s="237"/>
      <c r="BR10" s="237"/>
      <c r="BS10" s="237"/>
      <c r="BT10" s="237"/>
      <c r="BU10" s="237"/>
      <c r="BV10" s="237"/>
      <c r="BW10" s="237"/>
      <c r="BX10" s="237"/>
      <c r="BY10" s="237"/>
      <c r="BZ10" s="237"/>
      <c r="CA10" s="237"/>
      <c r="CB10" s="237"/>
      <c r="CC10" s="237"/>
      <c r="CD10" s="237"/>
      <c r="CE10" s="237"/>
      <c r="CF10" s="237"/>
      <c r="CG10" s="237"/>
      <c r="CH10" s="237"/>
      <c r="CI10" s="237"/>
      <c r="CJ10" s="237"/>
      <c r="CK10" s="237"/>
      <c r="CL10" s="237"/>
      <c r="CM10" s="237"/>
      <c r="CN10" s="237"/>
      <c r="CO10" s="237"/>
      <c r="CP10" s="237"/>
      <c r="CQ10" s="237"/>
      <c r="CR10" s="237"/>
      <c r="CS10" s="237"/>
      <c r="CT10" s="237"/>
      <c r="CU10" s="237"/>
      <c r="CV10" s="237"/>
      <c r="CW10" s="237"/>
      <c r="CX10" s="237"/>
      <c r="CY10" s="237"/>
      <c r="CZ10" s="237"/>
      <c r="DA10" s="237"/>
      <c r="DB10" s="237"/>
      <c r="DC10" s="237"/>
      <c r="DD10" s="237"/>
      <c r="DE10" s="237"/>
      <c r="DF10" s="237"/>
      <c r="DG10" s="237"/>
      <c r="DH10" s="237"/>
      <c r="DI10" s="237"/>
      <c r="DJ10" s="237"/>
      <c r="DK10" s="237"/>
      <c r="DL10" s="237"/>
      <c r="DM10" s="237"/>
      <c r="DN10" s="237"/>
      <c r="DO10" s="237"/>
      <c r="DP10" s="237"/>
      <c r="DQ10" s="237"/>
      <c r="DR10" s="237"/>
      <c r="DS10" s="237"/>
      <c r="DT10" s="237"/>
      <c r="DU10" s="237"/>
      <c r="DV10" s="237"/>
      <c r="DW10" s="237"/>
      <c r="DX10" s="237"/>
      <c r="DY10" s="237"/>
      <c r="DZ10" s="237"/>
      <c r="EA10" s="237"/>
      <c r="EB10" s="237"/>
      <c r="EC10" s="237"/>
      <c r="ED10" s="237"/>
      <c r="EE10" s="237"/>
      <c r="EF10" s="237"/>
      <c r="EG10" s="237"/>
      <c r="EH10" s="237"/>
      <c r="EI10" s="237"/>
      <c r="EJ10" s="237"/>
      <c r="EK10" s="237"/>
      <c r="EL10" s="237"/>
      <c r="EM10" s="237"/>
      <c r="EN10" s="237"/>
      <c r="EO10" s="237"/>
      <c r="EP10" s="237"/>
      <c r="EQ10" s="237"/>
      <c r="ER10" s="237"/>
      <c r="ES10" s="237"/>
      <c r="ET10" s="237"/>
      <c r="EU10" s="237"/>
      <c r="EV10" s="237"/>
      <c r="EW10" s="237"/>
      <c r="EX10" s="237"/>
      <c r="EY10" s="237"/>
      <c r="EZ10" s="237"/>
      <c r="FA10" s="237"/>
      <c r="FB10" s="237"/>
      <c r="FC10" s="237"/>
      <c r="FD10" s="237"/>
      <c r="FE10" s="237"/>
      <c r="FF10" s="237"/>
      <c r="FG10" s="237"/>
      <c r="FH10" s="237"/>
      <c r="FI10" s="237"/>
      <c r="FJ10" s="237"/>
      <c r="FK10" s="237"/>
      <c r="FL10" s="237"/>
      <c r="FM10" s="237"/>
      <c r="FN10" s="237"/>
      <c r="FO10" s="237"/>
      <c r="FP10" s="237"/>
      <c r="FQ10" s="237"/>
      <c r="FR10" s="237"/>
      <c r="FS10" s="237"/>
      <c r="FT10" s="237"/>
      <c r="FU10" s="237"/>
      <c r="FV10" s="237"/>
      <c r="FW10" s="237"/>
      <c r="FX10" s="237"/>
      <c r="FY10" s="237"/>
      <c r="FZ10" s="237"/>
      <c r="GA10" s="237"/>
      <c r="GB10" s="237"/>
      <c r="GC10" s="237"/>
      <c r="GD10" s="237"/>
      <c r="GE10" s="237"/>
      <c r="GF10" s="237"/>
      <c r="GG10" s="237"/>
      <c r="GH10" s="237"/>
      <c r="GI10" s="237"/>
      <c r="GJ10" s="237"/>
      <c r="GK10" s="237"/>
      <c r="GL10" s="237"/>
      <c r="GM10" s="237"/>
      <c r="GN10" s="237"/>
      <c r="GO10" s="237"/>
      <c r="GP10" s="237"/>
      <c r="GQ10" s="237"/>
      <c r="GR10" s="237"/>
      <c r="GS10" s="237"/>
      <c r="GT10" s="237"/>
      <c r="GU10" s="237"/>
      <c r="GV10" s="237"/>
      <c r="GW10" s="237"/>
      <c r="GX10" s="237"/>
      <c r="GY10" s="237"/>
      <c r="GZ10" s="237"/>
      <c r="HA10" s="237"/>
      <c r="HB10" s="237"/>
      <c r="HC10" s="237"/>
      <c r="HD10" s="237"/>
      <c r="HE10" s="237"/>
      <c r="HF10" s="237"/>
      <c r="HG10" s="237"/>
      <c r="HH10" s="237"/>
      <c r="HI10" s="237"/>
      <c r="HJ10" s="237"/>
      <c r="HK10" s="237"/>
      <c r="HL10" s="237"/>
      <c r="HM10" s="237"/>
      <c r="HN10" s="237"/>
      <c r="HO10" s="237"/>
      <c r="HP10" s="237"/>
      <c r="HQ10" s="237"/>
      <c r="HR10" s="237"/>
      <c r="HS10" s="237"/>
      <c r="HT10" s="237"/>
      <c r="HU10" s="237"/>
      <c r="HV10" s="237"/>
      <c r="HW10" s="237"/>
      <c r="HX10" s="237"/>
      <c r="HY10" s="237"/>
      <c r="HZ10" s="237"/>
      <c r="IA10" s="237"/>
      <c r="IB10" s="237"/>
      <c r="IC10" s="237"/>
      <c r="ID10" s="237"/>
      <c r="IE10" s="237"/>
      <c r="IF10" s="237"/>
      <c r="IG10" s="237"/>
      <c r="IH10" s="237"/>
      <c r="II10" s="237"/>
      <c r="IJ10" s="237"/>
      <c r="IK10" s="237"/>
      <c r="IL10" s="237"/>
      <c r="IM10" s="237"/>
      <c r="IN10" s="237"/>
      <c r="IO10" s="237"/>
      <c r="IP10" s="237"/>
      <c r="IQ10" s="237"/>
      <c r="IR10" s="237"/>
      <c r="IS10" s="237"/>
      <c r="IT10" s="237"/>
      <c r="IU10" s="237"/>
      <c r="IV10" s="237"/>
      <c r="IW10" s="237"/>
      <c r="IX10" s="237"/>
      <c r="IY10" s="237"/>
      <c r="IZ10" s="237"/>
      <c r="JA10" s="237"/>
      <c r="JB10" s="237"/>
      <c r="JC10" s="237"/>
      <c r="JD10" s="237"/>
      <c r="JE10" s="237"/>
      <c r="JF10" s="237"/>
      <c r="JG10" s="237"/>
      <c r="JH10" s="237"/>
      <c r="JI10" s="237"/>
      <c r="JJ10" s="237"/>
      <c r="JK10" s="237"/>
      <c r="JL10" s="237"/>
      <c r="JM10" s="237"/>
      <c r="JN10" s="237"/>
      <c r="JO10" s="237"/>
      <c r="JP10" s="237"/>
      <c r="JQ10" s="237"/>
      <c r="JR10" s="237"/>
      <c r="JS10" s="237"/>
      <c r="JT10" s="237"/>
      <c r="JU10" s="237"/>
      <c r="JV10" s="237"/>
      <c r="JW10" s="237"/>
      <c r="JX10" s="237"/>
      <c r="JY10" s="237"/>
      <c r="JZ10" s="237"/>
      <c r="KA10" s="237"/>
      <c r="KB10" s="237"/>
      <c r="KC10" s="237"/>
      <c r="KD10" s="237"/>
      <c r="KE10" s="237"/>
      <c r="KF10" s="237"/>
      <c r="KG10" s="237"/>
      <c r="KH10" s="237"/>
      <c r="KI10" s="237"/>
      <c r="KJ10" s="237"/>
      <c r="KK10" s="237"/>
      <c r="KL10" s="237"/>
      <c r="KM10" s="237"/>
      <c r="KN10" s="237"/>
      <c r="KO10" s="237"/>
      <c r="KW10" s="208" t="s">
        <v>1405</v>
      </c>
    </row>
    <row r="11" spans="1:309" x14ac:dyDescent="0.35">
      <c r="A11" s="26" t="s">
        <v>874</v>
      </c>
      <c r="B11" s="237"/>
      <c r="C11" s="237"/>
      <c r="D11" s="237"/>
      <c r="E11" s="237"/>
      <c r="F11" s="237"/>
      <c r="G11" s="237"/>
      <c r="H11" s="237"/>
      <c r="I11" s="237"/>
      <c r="J11" s="237"/>
      <c r="K11" s="237"/>
      <c r="L11" s="237"/>
      <c r="M11" s="237"/>
      <c r="N11" s="237"/>
      <c r="O11" s="237"/>
      <c r="P11" s="237"/>
      <c r="Q11" s="237"/>
      <c r="R11" s="237"/>
      <c r="S11" s="237"/>
      <c r="T11" s="237"/>
      <c r="U11" s="237"/>
      <c r="V11" s="237"/>
      <c r="W11" s="237"/>
      <c r="X11" s="237"/>
      <c r="Y11" s="237"/>
      <c r="Z11" s="237"/>
      <c r="AA11" s="237"/>
      <c r="AB11" s="237"/>
      <c r="AC11" s="237"/>
      <c r="AD11" s="237"/>
      <c r="AE11" s="237"/>
      <c r="AF11" s="237"/>
      <c r="AG11" s="237"/>
      <c r="AH11" s="237"/>
      <c r="AI11" s="237"/>
      <c r="AJ11" s="237"/>
      <c r="AK11" s="237"/>
      <c r="AL11" s="237"/>
      <c r="AM11" s="237"/>
      <c r="AN11" s="237"/>
      <c r="AO11" s="237"/>
      <c r="AP11" s="237"/>
      <c r="AQ11" s="237"/>
      <c r="AR11" s="237"/>
      <c r="AS11" s="237"/>
      <c r="AT11" s="237"/>
      <c r="AU11" s="237"/>
      <c r="AV11" s="237"/>
      <c r="AW11" s="237"/>
      <c r="AX11" s="237"/>
      <c r="AY11" s="237"/>
      <c r="AZ11" s="237"/>
      <c r="BA11" s="237"/>
      <c r="BB11" s="237"/>
      <c r="BC11" s="237"/>
      <c r="BD11" s="237"/>
      <c r="BE11" s="237"/>
      <c r="BF11" s="237"/>
      <c r="BG11" s="237"/>
      <c r="BH11" s="237"/>
      <c r="BI11" s="237"/>
      <c r="BJ11" s="237"/>
      <c r="BK11" s="237"/>
      <c r="BL11" s="237"/>
      <c r="BM11" s="237"/>
      <c r="BN11" s="237"/>
      <c r="BO11" s="237"/>
      <c r="BP11" s="237"/>
      <c r="BQ11" s="237"/>
      <c r="BR11" s="237"/>
      <c r="BS11" s="237"/>
      <c r="BT11" s="237"/>
      <c r="BU11" s="237"/>
      <c r="BV11" s="237"/>
      <c r="BW11" s="237"/>
      <c r="BX11" s="237"/>
      <c r="BY11" s="237"/>
      <c r="BZ11" s="237"/>
      <c r="CA11" s="237"/>
      <c r="CB11" s="237"/>
      <c r="CC11" s="237"/>
      <c r="CD11" s="237"/>
      <c r="CE11" s="237"/>
      <c r="CF11" s="237"/>
      <c r="CG11" s="237"/>
      <c r="CH11" s="237"/>
      <c r="CI11" s="237"/>
      <c r="CJ11" s="237"/>
      <c r="CK11" s="237"/>
      <c r="CL11" s="237"/>
      <c r="CM11" s="237"/>
      <c r="CN11" s="237"/>
      <c r="CO11" s="237"/>
      <c r="CP11" s="237"/>
      <c r="CQ11" s="237"/>
      <c r="CR11" s="237"/>
      <c r="CS11" s="237"/>
      <c r="CT11" s="237"/>
      <c r="CU11" s="237"/>
      <c r="CV11" s="237"/>
      <c r="CW11" s="237"/>
      <c r="CX11" s="237"/>
      <c r="CY11" s="237"/>
      <c r="CZ11" s="237"/>
      <c r="DA11" s="237"/>
      <c r="DB11" s="237"/>
      <c r="DC11" s="237"/>
      <c r="DD11" s="237"/>
      <c r="DE11" s="237"/>
      <c r="DF11" s="237"/>
      <c r="DG11" s="237"/>
      <c r="DH11" s="237"/>
      <c r="DI11" s="237"/>
      <c r="DJ11" s="237"/>
      <c r="DK11" s="237"/>
      <c r="DL11" s="237"/>
      <c r="DM11" s="237"/>
      <c r="DN11" s="237"/>
      <c r="DO11" s="237"/>
      <c r="DP11" s="237"/>
      <c r="DQ11" s="237"/>
      <c r="DR11" s="237"/>
      <c r="DS11" s="237"/>
      <c r="DT11" s="237"/>
      <c r="DU11" s="237"/>
      <c r="DV11" s="237"/>
      <c r="DW11" s="237"/>
      <c r="DX11" s="237"/>
      <c r="DY11" s="237"/>
      <c r="DZ11" s="237"/>
      <c r="EA11" s="237"/>
      <c r="EB11" s="237"/>
      <c r="EC11" s="237"/>
      <c r="ED11" s="237"/>
      <c r="EE11" s="237"/>
      <c r="EF11" s="237"/>
      <c r="EG11" s="237"/>
      <c r="EH11" s="237"/>
      <c r="EI11" s="237"/>
      <c r="EJ11" s="237"/>
      <c r="EK11" s="237"/>
      <c r="EL11" s="237"/>
      <c r="EM11" s="237"/>
      <c r="EN11" s="237"/>
      <c r="EO11" s="237"/>
      <c r="EP11" s="237"/>
      <c r="EQ11" s="237"/>
      <c r="ER11" s="237"/>
      <c r="ES11" s="237"/>
      <c r="ET11" s="237"/>
      <c r="EU11" s="237"/>
      <c r="EV11" s="237"/>
      <c r="EW11" s="237"/>
      <c r="EX11" s="237"/>
      <c r="EY11" s="237"/>
      <c r="EZ11" s="237"/>
      <c r="FA11" s="237"/>
      <c r="FB11" s="237"/>
      <c r="FC11" s="237"/>
      <c r="FD11" s="237"/>
      <c r="FE11" s="237"/>
      <c r="FF11" s="237"/>
      <c r="FG11" s="237"/>
      <c r="FH11" s="237"/>
      <c r="FI11" s="237"/>
      <c r="FJ11" s="237"/>
      <c r="FK11" s="237"/>
      <c r="FL11" s="237"/>
      <c r="FM11" s="237"/>
      <c r="FN11" s="237"/>
      <c r="FO11" s="237"/>
      <c r="FP11" s="237"/>
      <c r="FQ11" s="237"/>
      <c r="FR11" s="237"/>
      <c r="FS11" s="237"/>
      <c r="FT11" s="237"/>
      <c r="FU11" s="237"/>
      <c r="FV11" s="237"/>
      <c r="FW11" s="237"/>
      <c r="FX11" s="237"/>
      <c r="FY11" s="237"/>
      <c r="FZ11" s="237"/>
      <c r="GA11" s="237"/>
      <c r="GB11" s="237"/>
      <c r="GC11" s="237"/>
      <c r="GD11" s="237"/>
      <c r="GE11" s="237"/>
      <c r="GF11" s="237"/>
      <c r="GG11" s="237"/>
      <c r="GH11" s="237"/>
      <c r="GI11" s="237"/>
      <c r="GJ11" s="237"/>
      <c r="GK11" s="237"/>
      <c r="GL11" s="237"/>
      <c r="GM11" s="237"/>
      <c r="GN11" s="237"/>
      <c r="GO11" s="237"/>
      <c r="GP11" s="237"/>
      <c r="GQ11" s="237"/>
      <c r="GR11" s="237"/>
      <c r="GS11" s="237"/>
      <c r="GT11" s="237"/>
      <c r="GU11" s="237"/>
      <c r="GV11" s="237"/>
      <c r="GW11" s="237"/>
      <c r="GX11" s="237"/>
      <c r="GY11" s="237"/>
      <c r="GZ11" s="237"/>
      <c r="HA11" s="237"/>
      <c r="HB11" s="237"/>
      <c r="HC11" s="237"/>
      <c r="HD11" s="237"/>
      <c r="HE11" s="237"/>
      <c r="HF11" s="237"/>
      <c r="HG11" s="237"/>
      <c r="HH11" s="237"/>
      <c r="HI11" s="237"/>
      <c r="HJ11" s="237"/>
      <c r="HK11" s="237"/>
      <c r="HL11" s="237"/>
      <c r="HM11" s="237"/>
      <c r="HN11" s="237"/>
      <c r="HO11" s="237"/>
      <c r="HP11" s="237"/>
      <c r="HQ11" s="237"/>
      <c r="HR11" s="237"/>
      <c r="HS11" s="237"/>
      <c r="HT11" s="237"/>
      <c r="HU11" s="237"/>
      <c r="HV11" s="237"/>
      <c r="HW11" s="237"/>
      <c r="HX11" s="237"/>
      <c r="HY11" s="237"/>
      <c r="HZ11" s="237"/>
      <c r="IA11" s="237"/>
      <c r="IB11" s="237"/>
      <c r="IC11" s="237"/>
      <c r="ID11" s="237"/>
      <c r="IE11" s="237"/>
      <c r="IF11" s="237"/>
      <c r="IG11" s="237"/>
      <c r="IH11" s="237"/>
      <c r="II11" s="237"/>
      <c r="IJ11" s="237"/>
      <c r="IK11" s="237"/>
      <c r="IL11" s="237"/>
      <c r="IM11" s="237"/>
      <c r="IN11" s="237"/>
      <c r="IO11" s="237"/>
      <c r="IP11" s="237"/>
      <c r="IQ11" s="237"/>
      <c r="IR11" s="237"/>
      <c r="IS11" s="237"/>
      <c r="IT11" s="237"/>
      <c r="IU11" s="237"/>
      <c r="IV11" s="237"/>
      <c r="IW11" s="237"/>
      <c r="IX11" s="237"/>
      <c r="IY11" s="237"/>
      <c r="IZ11" s="237"/>
      <c r="JA11" s="237"/>
      <c r="JB11" s="237"/>
      <c r="JC11" s="237"/>
      <c r="JD11" s="237"/>
      <c r="JE11" s="237"/>
      <c r="JF11" s="237"/>
      <c r="JG11" s="237"/>
      <c r="JH11" s="237"/>
      <c r="JI11" s="237"/>
      <c r="JJ11" s="237"/>
      <c r="JK11" s="237"/>
      <c r="JL11" s="237"/>
      <c r="JM11" s="237"/>
      <c r="JN11" s="237"/>
      <c r="JO11" s="237"/>
      <c r="JP11" s="237"/>
      <c r="JQ11" s="237"/>
      <c r="JR11" s="237"/>
      <c r="JS11" s="237"/>
      <c r="JT11" s="237"/>
      <c r="JU11" s="237"/>
      <c r="JV11" s="237"/>
      <c r="JW11" s="237"/>
      <c r="JX11" s="237"/>
      <c r="JY11" s="237"/>
      <c r="JZ11" s="237"/>
      <c r="KA11" s="237"/>
      <c r="KB11" s="237"/>
      <c r="KC11" s="237"/>
      <c r="KD11" s="237"/>
      <c r="KE11" s="237"/>
      <c r="KF11" s="237"/>
      <c r="KG11" s="237"/>
      <c r="KH11" s="237"/>
      <c r="KI11" s="237"/>
      <c r="KJ11" s="237"/>
      <c r="KK11" s="237"/>
      <c r="KL11" s="237"/>
      <c r="KM11" s="237"/>
      <c r="KN11" s="237"/>
      <c r="KO11" s="237"/>
      <c r="KW11" s="386" t="s">
        <v>929</v>
      </c>
    </row>
    <row r="12" spans="1:309" x14ac:dyDescent="0.35">
      <c r="A12" s="26" t="s">
        <v>875</v>
      </c>
      <c r="B12" s="237"/>
      <c r="C12" s="237"/>
      <c r="D12" s="237"/>
      <c r="E12" s="237"/>
      <c r="F12" s="237"/>
      <c r="G12" s="237"/>
      <c r="H12" s="237"/>
      <c r="I12" s="237"/>
      <c r="J12" s="237"/>
      <c r="K12" s="237"/>
      <c r="L12" s="237"/>
      <c r="M12" s="237"/>
      <c r="N12" s="237"/>
      <c r="O12" s="237"/>
      <c r="P12" s="237"/>
      <c r="Q12" s="237"/>
      <c r="R12" s="237"/>
      <c r="S12" s="237"/>
      <c r="T12" s="237"/>
      <c r="U12" s="237"/>
      <c r="V12" s="237"/>
      <c r="W12" s="237"/>
      <c r="X12" s="237"/>
      <c r="Y12" s="237"/>
      <c r="Z12" s="237"/>
      <c r="AA12" s="237"/>
      <c r="AB12" s="237"/>
      <c r="AC12" s="237"/>
      <c r="AD12" s="237"/>
      <c r="AE12" s="237"/>
      <c r="AF12" s="237"/>
      <c r="AG12" s="237"/>
      <c r="AH12" s="237"/>
      <c r="AI12" s="237"/>
      <c r="AJ12" s="237"/>
      <c r="AK12" s="237"/>
      <c r="AL12" s="237"/>
      <c r="AM12" s="237"/>
      <c r="AN12" s="237"/>
      <c r="AO12" s="237"/>
      <c r="AP12" s="237"/>
      <c r="AQ12" s="237"/>
      <c r="AR12" s="237"/>
      <c r="AS12" s="237"/>
      <c r="AT12" s="237"/>
      <c r="AU12" s="237"/>
      <c r="AV12" s="237"/>
      <c r="AW12" s="237"/>
      <c r="AX12" s="237"/>
      <c r="AY12" s="237"/>
      <c r="AZ12" s="237"/>
      <c r="BA12" s="237"/>
      <c r="BB12" s="237"/>
      <c r="BC12" s="237"/>
      <c r="BD12" s="237"/>
      <c r="BE12" s="237"/>
      <c r="BF12" s="237"/>
      <c r="BG12" s="237"/>
      <c r="BH12" s="237"/>
      <c r="BI12" s="237"/>
      <c r="BJ12" s="237"/>
      <c r="BK12" s="237"/>
      <c r="BL12" s="237"/>
      <c r="BM12" s="237"/>
      <c r="BN12" s="237"/>
      <c r="BO12" s="237"/>
      <c r="BP12" s="237"/>
      <c r="BQ12" s="237"/>
      <c r="BR12" s="237"/>
      <c r="BS12" s="237"/>
      <c r="BT12" s="237"/>
      <c r="BU12" s="237"/>
      <c r="BV12" s="237"/>
      <c r="BW12" s="237"/>
      <c r="BX12" s="237"/>
      <c r="BY12" s="237"/>
      <c r="BZ12" s="237"/>
      <c r="CA12" s="237"/>
      <c r="CB12" s="237"/>
      <c r="CC12" s="237"/>
      <c r="CD12" s="237"/>
      <c r="CE12" s="237"/>
      <c r="CF12" s="237"/>
      <c r="CG12" s="237"/>
      <c r="CH12" s="237"/>
      <c r="CI12" s="237"/>
      <c r="CJ12" s="237"/>
      <c r="CK12" s="237"/>
      <c r="CL12" s="237"/>
      <c r="CM12" s="237"/>
      <c r="CN12" s="237"/>
      <c r="CO12" s="237"/>
      <c r="CP12" s="237"/>
      <c r="CQ12" s="237"/>
      <c r="CR12" s="237"/>
      <c r="CS12" s="237"/>
      <c r="CT12" s="237"/>
      <c r="CU12" s="237"/>
      <c r="CV12" s="237"/>
      <c r="CW12" s="237"/>
      <c r="CX12" s="237"/>
      <c r="CY12" s="237"/>
      <c r="CZ12" s="237"/>
      <c r="DA12" s="237"/>
      <c r="DB12" s="237"/>
      <c r="DC12" s="237"/>
      <c r="DD12" s="237"/>
      <c r="DE12" s="237"/>
      <c r="DF12" s="237"/>
      <c r="DG12" s="237"/>
      <c r="DH12" s="237"/>
      <c r="DI12" s="237"/>
      <c r="DJ12" s="237"/>
      <c r="DK12" s="237"/>
      <c r="DL12" s="237"/>
      <c r="DM12" s="237"/>
      <c r="DN12" s="237"/>
      <c r="DO12" s="237"/>
      <c r="DP12" s="237"/>
      <c r="DQ12" s="237"/>
      <c r="DR12" s="237"/>
      <c r="DS12" s="237"/>
      <c r="DT12" s="237"/>
      <c r="DU12" s="237"/>
      <c r="DV12" s="237"/>
      <c r="DW12" s="237"/>
      <c r="DX12" s="237"/>
      <c r="DY12" s="237"/>
      <c r="DZ12" s="237"/>
      <c r="EA12" s="237"/>
      <c r="EB12" s="237"/>
      <c r="EC12" s="237"/>
      <c r="ED12" s="237"/>
      <c r="EE12" s="237"/>
      <c r="EF12" s="237"/>
      <c r="EG12" s="237"/>
      <c r="EH12" s="237"/>
      <c r="EI12" s="237"/>
      <c r="EJ12" s="237"/>
      <c r="EK12" s="237"/>
      <c r="EL12" s="237"/>
      <c r="EM12" s="237"/>
      <c r="EN12" s="237"/>
      <c r="EO12" s="237"/>
      <c r="EP12" s="237"/>
      <c r="EQ12" s="237"/>
      <c r="ER12" s="237"/>
      <c r="ES12" s="237"/>
      <c r="ET12" s="237"/>
      <c r="EU12" s="237"/>
      <c r="EV12" s="237"/>
      <c r="EW12" s="237"/>
      <c r="EX12" s="237"/>
      <c r="EY12" s="237"/>
      <c r="EZ12" s="237"/>
      <c r="FA12" s="237"/>
      <c r="FB12" s="237"/>
      <c r="FC12" s="237"/>
      <c r="FD12" s="237"/>
      <c r="FE12" s="237"/>
      <c r="FF12" s="237"/>
      <c r="FG12" s="237"/>
      <c r="FH12" s="237"/>
      <c r="FI12" s="237"/>
      <c r="FJ12" s="237"/>
      <c r="FK12" s="237"/>
      <c r="FL12" s="237"/>
      <c r="FM12" s="237"/>
      <c r="FN12" s="237"/>
      <c r="FO12" s="237"/>
      <c r="FP12" s="237"/>
      <c r="FQ12" s="237"/>
      <c r="FR12" s="237"/>
      <c r="FS12" s="237"/>
      <c r="FT12" s="237"/>
      <c r="FU12" s="237"/>
      <c r="FV12" s="237"/>
      <c r="FW12" s="237"/>
      <c r="FX12" s="237"/>
      <c r="FY12" s="237"/>
      <c r="FZ12" s="237"/>
      <c r="GA12" s="237"/>
      <c r="GB12" s="237"/>
      <c r="GC12" s="237"/>
      <c r="GD12" s="237"/>
      <c r="GE12" s="237"/>
      <c r="GF12" s="237"/>
      <c r="GG12" s="237"/>
      <c r="GH12" s="237"/>
      <c r="GI12" s="237"/>
      <c r="GJ12" s="237"/>
      <c r="GK12" s="237"/>
      <c r="GL12" s="237"/>
      <c r="GM12" s="237"/>
      <c r="GN12" s="237"/>
      <c r="GO12" s="237"/>
      <c r="GP12" s="237"/>
      <c r="GQ12" s="237"/>
      <c r="GR12" s="237"/>
      <c r="GS12" s="237"/>
      <c r="GT12" s="237"/>
      <c r="GU12" s="237"/>
      <c r="GV12" s="237"/>
      <c r="GW12" s="237"/>
      <c r="GX12" s="237"/>
      <c r="GY12" s="237"/>
      <c r="GZ12" s="237"/>
      <c r="HA12" s="237"/>
      <c r="HB12" s="237"/>
      <c r="HC12" s="237"/>
      <c r="HD12" s="237"/>
      <c r="HE12" s="237"/>
      <c r="HF12" s="237"/>
      <c r="HG12" s="237"/>
      <c r="HH12" s="237"/>
      <c r="HI12" s="237"/>
      <c r="HJ12" s="237"/>
      <c r="HK12" s="237"/>
      <c r="HL12" s="237"/>
      <c r="HM12" s="237"/>
      <c r="HN12" s="237"/>
      <c r="HO12" s="237"/>
      <c r="HP12" s="237"/>
      <c r="HQ12" s="237"/>
      <c r="HR12" s="237"/>
      <c r="HS12" s="237"/>
      <c r="HT12" s="237"/>
      <c r="HU12" s="237"/>
      <c r="HV12" s="237"/>
      <c r="HW12" s="237"/>
      <c r="HX12" s="237"/>
      <c r="HY12" s="237"/>
      <c r="HZ12" s="237"/>
      <c r="IA12" s="237"/>
      <c r="IB12" s="237"/>
      <c r="IC12" s="237"/>
      <c r="ID12" s="237"/>
      <c r="IE12" s="237"/>
      <c r="IF12" s="237"/>
      <c r="IG12" s="237"/>
      <c r="IH12" s="237"/>
      <c r="II12" s="237"/>
      <c r="IJ12" s="237"/>
      <c r="IK12" s="237"/>
      <c r="IL12" s="237"/>
      <c r="IM12" s="237"/>
      <c r="IN12" s="237"/>
      <c r="IO12" s="237"/>
      <c r="IP12" s="237"/>
      <c r="IQ12" s="237"/>
      <c r="IR12" s="237"/>
      <c r="IS12" s="237"/>
      <c r="IT12" s="237"/>
      <c r="IU12" s="237"/>
      <c r="IV12" s="237"/>
      <c r="IW12" s="237"/>
      <c r="IX12" s="237"/>
      <c r="IY12" s="237"/>
      <c r="IZ12" s="237"/>
      <c r="JA12" s="237"/>
      <c r="JB12" s="237"/>
      <c r="JC12" s="237"/>
      <c r="JD12" s="237"/>
      <c r="JE12" s="237"/>
      <c r="JF12" s="237"/>
      <c r="JG12" s="237"/>
      <c r="JH12" s="237"/>
      <c r="JI12" s="237"/>
      <c r="JJ12" s="237"/>
      <c r="JK12" s="237"/>
      <c r="JL12" s="237"/>
      <c r="JM12" s="237"/>
      <c r="JN12" s="237"/>
      <c r="JO12" s="237"/>
      <c r="JP12" s="237"/>
      <c r="JQ12" s="237"/>
      <c r="JR12" s="237"/>
      <c r="JS12" s="237"/>
      <c r="JT12" s="237"/>
      <c r="JU12" s="237"/>
      <c r="JV12" s="237"/>
      <c r="JW12" s="237"/>
      <c r="JX12" s="237"/>
      <c r="JY12" s="237"/>
      <c r="JZ12" s="237"/>
      <c r="KA12" s="237"/>
      <c r="KB12" s="237"/>
      <c r="KC12" s="237"/>
      <c r="KD12" s="237"/>
      <c r="KE12" s="237"/>
      <c r="KF12" s="237"/>
      <c r="KG12" s="237"/>
      <c r="KH12" s="237"/>
      <c r="KI12" s="237"/>
      <c r="KJ12" s="237"/>
      <c r="KK12" s="237"/>
      <c r="KL12" s="237"/>
      <c r="KM12" s="237"/>
      <c r="KN12" s="237"/>
      <c r="KO12" s="237"/>
      <c r="KW12" s="208" t="s">
        <v>1406</v>
      </c>
    </row>
    <row r="13" spans="1:309" x14ac:dyDescent="0.35">
      <c r="A13" s="26" t="s">
        <v>876</v>
      </c>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7"/>
      <c r="AL13" s="237"/>
      <c r="AM13" s="237"/>
      <c r="AN13" s="237"/>
      <c r="AO13" s="237"/>
      <c r="AP13" s="237"/>
      <c r="AQ13" s="237"/>
      <c r="AR13" s="237"/>
      <c r="AS13" s="237"/>
      <c r="AT13" s="237"/>
      <c r="AU13" s="237"/>
      <c r="AV13" s="237"/>
      <c r="AW13" s="237"/>
      <c r="AX13" s="237"/>
      <c r="AY13" s="237"/>
      <c r="AZ13" s="237"/>
      <c r="BA13" s="237"/>
      <c r="BB13" s="237"/>
      <c r="BC13" s="237"/>
      <c r="BD13" s="237"/>
      <c r="BE13" s="237"/>
      <c r="BF13" s="237"/>
      <c r="BG13" s="237"/>
      <c r="BH13" s="237"/>
      <c r="BI13" s="237"/>
      <c r="BJ13" s="237"/>
      <c r="BK13" s="237"/>
      <c r="BL13" s="237"/>
      <c r="BM13" s="237"/>
      <c r="BN13" s="237"/>
      <c r="BO13" s="237"/>
      <c r="BP13" s="237"/>
      <c r="BQ13" s="237"/>
      <c r="BR13" s="237"/>
      <c r="BS13" s="237"/>
      <c r="BT13" s="237"/>
      <c r="BU13" s="237"/>
      <c r="BV13" s="237"/>
      <c r="BW13" s="237"/>
      <c r="BX13" s="237"/>
      <c r="BY13" s="237"/>
      <c r="BZ13" s="237"/>
      <c r="CA13" s="237"/>
      <c r="CB13" s="237"/>
      <c r="CC13" s="237"/>
      <c r="CD13" s="237"/>
      <c r="CE13" s="237"/>
      <c r="CF13" s="237"/>
      <c r="CG13" s="237"/>
      <c r="CH13" s="237"/>
      <c r="CI13" s="237"/>
      <c r="CJ13" s="237"/>
      <c r="CK13" s="237"/>
      <c r="CL13" s="237"/>
      <c r="CM13" s="237"/>
      <c r="CN13" s="237"/>
      <c r="CO13" s="237"/>
      <c r="CP13" s="237"/>
      <c r="CQ13" s="237"/>
      <c r="CR13" s="237"/>
      <c r="CS13" s="237"/>
      <c r="CT13" s="237"/>
      <c r="CU13" s="237"/>
      <c r="CV13" s="237"/>
      <c r="CW13" s="237"/>
      <c r="CX13" s="237"/>
      <c r="CY13" s="237"/>
      <c r="CZ13" s="237"/>
      <c r="DA13" s="237"/>
      <c r="DB13" s="237"/>
      <c r="DC13" s="237"/>
      <c r="DD13" s="237"/>
      <c r="DE13" s="237"/>
      <c r="DF13" s="237"/>
      <c r="DG13" s="237"/>
      <c r="DH13" s="237"/>
      <c r="DI13" s="237"/>
      <c r="DJ13" s="237"/>
      <c r="DK13" s="237"/>
      <c r="DL13" s="237"/>
      <c r="DM13" s="237"/>
      <c r="DN13" s="237"/>
      <c r="DO13" s="237"/>
      <c r="DP13" s="237"/>
      <c r="DQ13" s="237"/>
      <c r="DR13" s="237"/>
      <c r="DS13" s="237"/>
      <c r="DT13" s="237"/>
      <c r="DU13" s="237"/>
      <c r="DV13" s="237"/>
      <c r="DW13" s="237"/>
      <c r="DX13" s="237"/>
      <c r="DY13" s="237"/>
      <c r="DZ13" s="237"/>
      <c r="EA13" s="237"/>
      <c r="EB13" s="237"/>
      <c r="EC13" s="237"/>
      <c r="ED13" s="237"/>
      <c r="EE13" s="237"/>
      <c r="EF13" s="237"/>
      <c r="EG13" s="237"/>
      <c r="EH13" s="237"/>
      <c r="EI13" s="237"/>
      <c r="EJ13" s="237"/>
      <c r="EK13" s="237"/>
      <c r="EL13" s="237"/>
      <c r="EM13" s="237"/>
      <c r="EN13" s="237"/>
      <c r="EO13" s="237"/>
      <c r="EP13" s="237"/>
      <c r="EQ13" s="237"/>
      <c r="ER13" s="237"/>
      <c r="ES13" s="237"/>
      <c r="ET13" s="237"/>
      <c r="EU13" s="237"/>
      <c r="EV13" s="237"/>
      <c r="EW13" s="237"/>
      <c r="EX13" s="237"/>
      <c r="EY13" s="237"/>
      <c r="EZ13" s="237"/>
      <c r="FA13" s="237"/>
      <c r="FB13" s="237"/>
      <c r="FC13" s="237"/>
      <c r="FD13" s="237"/>
      <c r="FE13" s="237"/>
      <c r="FF13" s="237"/>
      <c r="FG13" s="237"/>
      <c r="FH13" s="237"/>
      <c r="FI13" s="237"/>
      <c r="FJ13" s="237"/>
      <c r="FK13" s="237"/>
      <c r="FL13" s="237"/>
      <c r="FM13" s="237"/>
      <c r="FN13" s="237"/>
      <c r="FO13" s="237"/>
      <c r="FP13" s="237"/>
      <c r="FQ13" s="237"/>
      <c r="FR13" s="237"/>
      <c r="FS13" s="237"/>
      <c r="FT13" s="237"/>
      <c r="FU13" s="237"/>
      <c r="FV13" s="237"/>
      <c r="FW13" s="237"/>
      <c r="FX13" s="237"/>
      <c r="FY13" s="237"/>
      <c r="FZ13" s="237"/>
      <c r="GA13" s="237"/>
      <c r="GB13" s="237"/>
      <c r="GC13" s="237"/>
      <c r="GD13" s="237"/>
      <c r="GE13" s="237"/>
      <c r="GF13" s="237"/>
      <c r="GG13" s="237"/>
      <c r="GH13" s="237"/>
      <c r="GI13" s="237"/>
      <c r="GJ13" s="237"/>
      <c r="GK13" s="237"/>
      <c r="GL13" s="237"/>
      <c r="GM13" s="237"/>
      <c r="GN13" s="237"/>
      <c r="GO13" s="237"/>
      <c r="GP13" s="237"/>
      <c r="GQ13" s="237"/>
      <c r="GR13" s="237"/>
      <c r="GS13" s="237"/>
      <c r="GT13" s="237"/>
      <c r="GU13" s="237"/>
      <c r="GV13" s="237"/>
      <c r="GW13" s="237"/>
      <c r="GX13" s="237"/>
      <c r="GY13" s="237"/>
      <c r="GZ13" s="237"/>
      <c r="HA13" s="237"/>
      <c r="HB13" s="237"/>
      <c r="HC13" s="237"/>
      <c r="HD13" s="237"/>
      <c r="HE13" s="237"/>
      <c r="HF13" s="237"/>
      <c r="HG13" s="237"/>
      <c r="HH13" s="237"/>
      <c r="HI13" s="237"/>
      <c r="HJ13" s="237"/>
      <c r="HK13" s="237"/>
      <c r="HL13" s="237"/>
      <c r="HM13" s="237"/>
      <c r="HN13" s="237"/>
      <c r="HO13" s="237"/>
      <c r="HP13" s="237"/>
      <c r="HQ13" s="237"/>
      <c r="HR13" s="237"/>
      <c r="HS13" s="237"/>
      <c r="HT13" s="237"/>
      <c r="HU13" s="237"/>
      <c r="HV13" s="237"/>
      <c r="HW13" s="237"/>
      <c r="HX13" s="237"/>
      <c r="HY13" s="237"/>
      <c r="HZ13" s="237"/>
      <c r="IA13" s="237"/>
      <c r="IB13" s="237"/>
      <c r="IC13" s="237"/>
      <c r="ID13" s="237"/>
      <c r="IE13" s="237"/>
      <c r="IF13" s="237"/>
      <c r="IG13" s="237"/>
      <c r="IH13" s="237"/>
      <c r="II13" s="237"/>
      <c r="IJ13" s="237"/>
      <c r="IK13" s="237"/>
      <c r="IL13" s="237"/>
      <c r="IM13" s="237"/>
      <c r="IN13" s="237"/>
      <c r="IO13" s="237"/>
      <c r="IP13" s="237"/>
      <c r="IQ13" s="237"/>
      <c r="IR13" s="237"/>
      <c r="IS13" s="237"/>
      <c r="IT13" s="237"/>
      <c r="IU13" s="237"/>
      <c r="IV13" s="237"/>
      <c r="IW13" s="237"/>
      <c r="IX13" s="237"/>
      <c r="IY13" s="237"/>
      <c r="IZ13" s="237"/>
      <c r="JA13" s="237"/>
      <c r="JB13" s="237"/>
      <c r="JC13" s="237"/>
      <c r="JD13" s="237"/>
      <c r="JE13" s="237"/>
      <c r="JF13" s="237"/>
      <c r="JG13" s="237"/>
      <c r="JH13" s="237"/>
      <c r="JI13" s="237"/>
      <c r="JJ13" s="237"/>
      <c r="JK13" s="237"/>
      <c r="JL13" s="237"/>
      <c r="JM13" s="237"/>
      <c r="JN13" s="237"/>
      <c r="JO13" s="237"/>
      <c r="JP13" s="237"/>
      <c r="JQ13" s="237"/>
      <c r="JR13" s="237"/>
      <c r="JS13" s="237"/>
      <c r="JT13" s="237"/>
      <c r="JU13" s="237"/>
      <c r="JV13" s="237"/>
      <c r="JW13" s="237"/>
      <c r="JX13" s="237"/>
      <c r="JY13" s="237"/>
      <c r="JZ13" s="237"/>
      <c r="KA13" s="237"/>
      <c r="KB13" s="237"/>
      <c r="KC13" s="237"/>
      <c r="KD13" s="237"/>
      <c r="KE13" s="237"/>
      <c r="KF13" s="237"/>
      <c r="KG13" s="237"/>
      <c r="KH13" s="237"/>
      <c r="KI13" s="237"/>
      <c r="KJ13" s="237"/>
      <c r="KK13" s="237"/>
      <c r="KL13" s="237"/>
      <c r="KM13" s="237"/>
      <c r="KN13" s="237"/>
      <c r="KO13" s="237"/>
      <c r="KW13" s="208" t="s">
        <v>1407</v>
      </c>
    </row>
    <row r="14" spans="1:309" x14ac:dyDescent="0.35">
      <c r="A14" s="26" t="s">
        <v>877</v>
      </c>
      <c r="B14" s="237"/>
      <c r="C14" s="237"/>
      <c r="D14" s="237"/>
      <c r="E14" s="237"/>
      <c r="F14" s="237"/>
      <c r="G14" s="237"/>
      <c r="H14" s="237"/>
      <c r="I14" s="237"/>
      <c r="J14" s="237"/>
      <c r="K14" s="237"/>
      <c r="L14" s="237"/>
      <c r="M14" s="237"/>
      <c r="N14" s="237"/>
      <c r="O14" s="237"/>
      <c r="P14" s="237"/>
      <c r="Q14" s="237"/>
      <c r="R14" s="237"/>
      <c r="S14" s="237"/>
      <c r="T14" s="237"/>
      <c r="U14" s="237"/>
      <c r="V14" s="237"/>
      <c r="W14" s="237"/>
      <c r="X14" s="237"/>
      <c r="Y14" s="237"/>
      <c r="Z14" s="237"/>
      <c r="AA14" s="237"/>
      <c r="AB14" s="237"/>
      <c r="AC14" s="237"/>
      <c r="AD14" s="237"/>
      <c r="AE14" s="237"/>
      <c r="AF14" s="237"/>
      <c r="AG14" s="237"/>
      <c r="AH14" s="237"/>
      <c r="AI14" s="237"/>
      <c r="AJ14" s="237"/>
      <c r="AK14" s="237"/>
      <c r="AL14" s="237"/>
      <c r="AM14" s="237"/>
      <c r="AN14" s="237"/>
      <c r="AO14" s="237"/>
      <c r="AP14" s="237"/>
      <c r="AQ14" s="237"/>
      <c r="AR14" s="237"/>
      <c r="AS14" s="237"/>
      <c r="AT14" s="237"/>
      <c r="AU14" s="237"/>
      <c r="AV14" s="237"/>
      <c r="AW14" s="237"/>
      <c r="AX14" s="237"/>
      <c r="AY14" s="237"/>
      <c r="AZ14" s="237"/>
      <c r="BA14" s="237"/>
      <c r="BB14" s="237"/>
      <c r="BC14" s="237"/>
      <c r="BD14" s="237"/>
      <c r="BE14" s="237"/>
      <c r="BF14" s="237"/>
      <c r="BG14" s="237"/>
      <c r="BH14" s="237"/>
      <c r="BI14" s="237"/>
      <c r="BJ14" s="237"/>
      <c r="BK14" s="237"/>
      <c r="BL14" s="237"/>
      <c r="BM14" s="237"/>
      <c r="BN14" s="237"/>
      <c r="BO14" s="237"/>
      <c r="BP14" s="237"/>
      <c r="BQ14" s="237"/>
      <c r="BR14" s="237"/>
      <c r="BS14" s="237"/>
      <c r="BT14" s="237"/>
      <c r="BU14" s="237"/>
      <c r="BV14" s="237"/>
      <c r="BW14" s="237"/>
      <c r="BX14" s="237"/>
      <c r="BY14" s="237"/>
      <c r="BZ14" s="237"/>
      <c r="CA14" s="237"/>
      <c r="CB14" s="237"/>
      <c r="CC14" s="237"/>
      <c r="CD14" s="237"/>
      <c r="CE14" s="237"/>
      <c r="CF14" s="237"/>
      <c r="CG14" s="237"/>
      <c r="CH14" s="237"/>
      <c r="CI14" s="237"/>
      <c r="CJ14" s="237"/>
      <c r="CK14" s="237"/>
      <c r="CL14" s="237"/>
      <c r="CM14" s="237"/>
      <c r="CN14" s="237"/>
      <c r="CO14" s="237"/>
      <c r="CP14" s="237"/>
      <c r="CQ14" s="237"/>
      <c r="CR14" s="237"/>
      <c r="CS14" s="237"/>
      <c r="CT14" s="237"/>
      <c r="CU14" s="237"/>
      <c r="CV14" s="237"/>
      <c r="CW14" s="237"/>
      <c r="CX14" s="237"/>
      <c r="CY14" s="237"/>
      <c r="CZ14" s="237"/>
      <c r="DA14" s="237"/>
      <c r="DB14" s="237"/>
      <c r="DC14" s="237"/>
      <c r="DD14" s="237"/>
      <c r="DE14" s="237"/>
      <c r="DF14" s="237"/>
      <c r="DG14" s="237"/>
      <c r="DH14" s="237"/>
      <c r="DI14" s="237"/>
      <c r="DJ14" s="237"/>
      <c r="DK14" s="237"/>
      <c r="DL14" s="237"/>
      <c r="DM14" s="237"/>
      <c r="DN14" s="237"/>
      <c r="DO14" s="237"/>
      <c r="DP14" s="237"/>
      <c r="DQ14" s="237"/>
      <c r="DR14" s="237"/>
      <c r="DS14" s="237"/>
      <c r="DT14" s="237"/>
      <c r="DU14" s="237"/>
      <c r="DV14" s="237"/>
      <c r="DW14" s="237"/>
      <c r="DX14" s="237"/>
      <c r="DY14" s="237"/>
      <c r="DZ14" s="237"/>
      <c r="EA14" s="237"/>
      <c r="EB14" s="237"/>
      <c r="EC14" s="237"/>
      <c r="ED14" s="237"/>
      <c r="EE14" s="237"/>
      <c r="EF14" s="237"/>
      <c r="EG14" s="237"/>
      <c r="EH14" s="237"/>
      <c r="EI14" s="237"/>
      <c r="EJ14" s="237"/>
      <c r="EK14" s="237"/>
      <c r="EL14" s="237"/>
      <c r="EM14" s="237"/>
      <c r="EN14" s="237"/>
      <c r="EO14" s="237"/>
      <c r="EP14" s="237"/>
      <c r="EQ14" s="237"/>
      <c r="ER14" s="237"/>
      <c r="ES14" s="237"/>
      <c r="ET14" s="237"/>
      <c r="EU14" s="237"/>
      <c r="EV14" s="237"/>
      <c r="EW14" s="237"/>
      <c r="EX14" s="237"/>
      <c r="EY14" s="237"/>
      <c r="EZ14" s="237"/>
      <c r="FA14" s="237"/>
      <c r="FB14" s="237"/>
      <c r="FC14" s="237"/>
      <c r="FD14" s="237"/>
      <c r="FE14" s="237"/>
      <c r="FF14" s="237"/>
      <c r="FG14" s="237"/>
      <c r="FH14" s="237"/>
      <c r="FI14" s="237"/>
      <c r="FJ14" s="237"/>
      <c r="FK14" s="237"/>
      <c r="FL14" s="237"/>
      <c r="FM14" s="237"/>
      <c r="FN14" s="237"/>
      <c r="FO14" s="237"/>
      <c r="FP14" s="237"/>
      <c r="FQ14" s="237"/>
      <c r="FR14" s="237"/>
      <c r="FS14" s="237"/>
      <c r="FT14" s="237"/>
      <c r="FU14" s="237"/>
      <c r="FV14" s="237"/>
      <c r="FW14" s="237"/>
      <c r="FX14" s="237"/>
      <c r="FY14" s="237"/>
      <c r="FZ14" s="237"/>
      <c r="GA14" s="237"/>
      <c r="GB14" s="237"/>
      <c r="GC14" s="237"/>
      <c r="GD14" s="237"/>
      <c r="GE14" s="237"/>
      <c r="GF14" s="237"/>
      <c r="GG14" s="237"/>
      <c r="GH14" s="237"/>
      <c r="GI14" s="237"/>
      <c r="GJ14" s="237"/>
      <c r="GK14" s="237"/>
      <c r="GL14" s="237"/>
      <c r="GM14" s="237"/>
      <c r="GN14" s="237"/>
      <c r="GO14" s="237"/>
      <c r="GP14" s="237"/>
      <c r="GQ14" s="237"/>
      <c r="GR14" s="237"/>
      <c r="GS14" s="237"/>
      <c r="GT14" s="237"/>
      <c r="GU14" s="237"/>
      <c r="GV14" s="237"/>
      <c r="GW14" s="237"/>
      <c r="GX14" s="237"/>
      <c r="GY14" s="237"/>
      <c r="GZ14" s="237"/>
      <c r="HA14" s="237"/>
      <c r="HB14" s="237"/>
      <c r="HC14" s="237"/>
      <c r="HD14" s="237"/>
      <c r="HE14" s="237"/>
      <c r="HF14" s="237"/>
      <c r="HG14" s="237"/>
      <c r="HH14" s="237"/>
      <c r="HI14" s="237"/>
      <c r="HJ14" s="237"/>
      <c r="HK14" s="237"/>
      <c r="HL14" s="237"/>
      <c r="HM14" s="237"/>
      <c r="HN14" s="237"/>
      <c r="HO14" s="237"/>
      <c r="HP14" s="237"/>
      <c r="HQ14" s="237"/>
      <c r="HR14" s="237"/>
      <c r="HS14" s="237"/>
      <c r="HT14" s="237"/>
      <c r="HU14" s="237"/>
      <c r="HV14" s="237"/>
      <c r="HW14" s="237"/>
      <c r="HX14" s="237"/>
      <c r="HY14" s="237"/>
      <c r="HZ14" s="237"/>
      <c r="IA14" s="237"/>
      <c r="IB14" s="237"/>
      <c r="IC14" s="237"/>
      <c r="ID14" s="237"/>
      <c r="IE14" s="237"/>
      <c r="IF14" s="237"/>
      <c r="IG14" s="237"/>
      <c r="IH14" s="237"/>
      <c r="II14" s="237"/>
      <c r="IJ14" s="237"/>
      <c r="IK14" s="237"/>
      <c r="IL14" s="237"/>
      <c r="IM14" s="237"/>
      <c r="IN14" s="237"/>
      <c r="IO14" s="237"/>
      <c r="IP14" s="237"/>
      <c r="IQ14" s="237"/>
      <c r="IR14" s="237"/>
      <c r="IS14" s="237"/>
      <c r="IT14" s="237"/>
      <c r="IU14" s="237"/>
      <c r="IV14" s="237"/>
      <c r="IW14" s="237"/>
      <c r="IX14" s="237"/>
      <c r="IY14" s="237"/>
      <c r="IZ14" s="237"/>
      <c r="JA14" s="237"/>
      <c r="JB14" s="237"/>
      <c r="JC14" s="237"/>
      <c r="JD14" s="237"/>
      <c r="JE14" s="237"/>
      <c r="JF14" s="237"/>
      <c r="JG14" s="237"/>
      <c r="JH14" s="237"/>
      <c r="JI14" s="237"/>
      <c r="JJ14" s="237"/>
      <c r="JK14" s="237"/>
      <c r="JL14" s="237"/>
      <c r="JM14" s="237"/>
      <c r="JN14" s="237"/>
      <c r="JO14" s="237"/>
      <c r="JP14" s="237"/>
      <c r="JQ14" s="237"/>
      <c r="JR14" s="237"/>
      <c r="JS14" s="237"/>
      <c r="JT14" s="237"/>
      <c r="JU14" s="237"/>
      <c r="JV14" s="237"/>
      <c r="JW14" s="237"/>
      <c r="JX14" s="237"/>
      <c r="JY14" s="237"/>
      <c r="JZ14" s="237"/>
      <c r="KA14" s="237"/>
      <c r="KB14" s="237"/>
      <c r="KC14" s="237"/>
      <c r="KD14" s="237"/>
      <c r="KE14" s="237"/>
      <c r="KF14" s="237"/>
      <c r="KG14" s="237"/>
      <c r="KH14" s="237"/>
      <c r="KI14" s="237"/>
      <c r="KJ14" s="237"/>
      <c r="KK14" s="237"/>
      <c r="KL14" s="237"/>
      <c r="KM14" s="237"/>
      <c r="KN14" s="237"/>
      <c r="KO14" s="237"/>
      <c r="KW14" s="208" t="s">
        <v>1408</v>
      </c>
    </row>
    <row r="15" spans="1:309" x14ac:dyDescent="0.35">
      <c r="A15" s="26" t="s">
        <v>878</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237"/>
      <c r="BM15" s="237"/>
      <c r="BN15" s="237"/>
      <c r="BO15" s="237"/>
      <c r="BP15" s="237"/>
      <c r="BQ15" s="237"/>
      <c r="BR15" s="237"/>
      <c r="BS15" s="237"/>
      <c r="BT15" s="237"/>
      <c r="BU15" s="237"/>
      <c r="BV15" s="237"/>
      <c r="BW15" s="237"/>
      <c r="BX15" s="237"/>
      <c r="BY15" s="237"/>
      <c r="BZ15" s="237"/>
      <c r="CA15" s="237"/>
      <c r="CB15" s="237"/>
      <c r="CC15" s="237"/>
      <c r="CD15" s="237"/>
      <c r="CE15" s="237"/>
      <c r="CF15" s="237"/>
      <c r="CG15" s="237"/>
      <c r="CH15" s="237"/>
      <c r="CI15" s="237"/>
      <c r="CJ15" s="237"/>
      <c r="CK15" s="237"/>
      <c r="CL15" s="237"/>
      <c r="CM15" s="237"/>
      <c r="CN15" s="237"/>
      <c r="CO15" s="237"/>
      <c r="CP15" s="237"/>
      <c r="CQ15" s="237"/>
      <c r="CR15" s="237"/>
      <c r="CS15" s="237"/>
      <c r="CT15" s="237"/>
      <c r="CU15" s="237"/>
      <c r="CV15" s="237"/>
      <c r="CW15" s="237"/>
      <c r="CX15" s="237"/>
      <c r="CY15" s="237"/>
      <c r="CZ15" s="237"/>
      <c r="DA15" s="237"/>
      <c r="DB15" s="237"/>
      <c r="DC15" s="237"/>
      <c r="DD15" s="237"/>
      <c r="DE15" s="237"/>
      <c r="DF15" s="237"/>
      <c r="DG15" s="237"/>
      <c r="DH15" s="237"/>
      <c r="DI15" s="237"/>
      <c r="DJ15" s="237"/>
      <c r="DK15" s="237"/>
      <c r="DL15" s="237"/>
      <c r="DM15" s="237"/>
      <c r="DN15" s="237"/>
      <c r="DO15" s="237"/>
      <c r="DP15" s="237"/>
      <c r="DQ15" s="237"/>
      <c r="DR15" s="237"/>
      <c r="DS15" s="237"/>
      <c r="DT15" s="237"/>
      <c r="DU15" s="237"/>
      <c r="DV15" s="237"/>
      <c r="DW15" s="237"/>
      <c r="DX15" s="237"/>
      <c r="DY15" s="237"/>
      <c r="DZ15" s="237"/>
      <c r="EA15" s="237"/>
      <c r="EB15" s="237"/>
      <c r="EC15" s="237"/>
      <c r="ED15" s="237"/>
      <c r="EE15" s="237"/>
      <c r="EF15" s="237"/>
      <c r="EG15" s="237"/>
      <c r="EH15" s="237"/>
      <c r="EI15" s="237"/>
      <c r="EJ15" s="237"/>
      <c r="EK15" s="237"/>
      <c r="EL15" s="237"/>
      <c r="EM15" s="237"/>
      <c r="EN15" s="237"/>
      <c r="EO15" s="237"/>
      <c r="EP15" s="237"/>
      <c r="EQ15" s="237"/>
      <c r="ER15" s="237"/>
      <c r="ES15" s="237"/>
      <c r="ET15" s="237"/>
      <c r="EU15" s="237"/>
      <c r="EV15" s="237"/>
      <c r="EW15" s="237"/>
      <c r="EX15" s="237"/>
      <c r="EY15" s="237"/>
      <c r="EZ15" s="237"/>
      <c r="FA15" s="237"/>
      <c r="FB15" s="237"/>
      <c r="FC15" s="237"/>
      <c r="FD15" s="237"/>
      <c r="FE15" s="237"/>
      <c r="FF15" s="237"/>
      <c r="FG15" s="237"/>
      <c r="FH15" s="237"/>
      <c r="FI15" s="237"/>
      <c r="FJ15" s="237"/>
      <c r="FK15" s="237"/>
      <c r="FL15" s="237"/>
      <c r="FM15" s="237"/>
      <c r="FN15" s="237"/>
      <c r="FO15" s="237"/>
      <c r="FP15" s="237"/>
      <c r="FQ15" s="237"/>
      <c r="FR15" s="237"/>
      <c r="FS15" s="237"/>
      <c r="FT15" s="237"/>
      <c r="FU15" s="237"/>
      <c r="FV15" s="237"/>
      <c r="FW15" s="237"/>
      <c r="FX15" s="237"/>
      <c r="FY15" s="237"/>
      <c r="FZ15" s="237"/>
      <c r="GA15" s="237"/>
      <c r="GB15" s="237"/>
      <c r="GC15" s="237"/>
      <c r="GD15" s="237"/>
      <c r="GE15" s="237"/>
      <c r="GF15" s="237"/>
      <c r="GG15" s="237"/>
      <c r="GH15" s="237"/>
      <c r="GI15" s="237"/>
      <c r="GJ15" s="237"/>
      <c r="GK15" s="237"/>
      <c r="GL15" s="237"/>
      <c r="GM15" s="237"/>
      <c r="GN15" s="237"/>
      <c r="GO15" s="237"/>
      <c r="GP15" s="237"/>
      <c r="GQ15" s="237"/>
      <c r="GR15" s="237"/>
      <c r="GS15" s="237"/>
      <c r="GT15" s="237"/>
      <c r="GU15" s="237"/>
      <c r="GV15" s="237"/>
      <c r="GW15" s="237"/>
      <c r="GX15" s="237"/>
      <c r="GY15" s="237"/>
      <c r="GZ15" s="237"/>
      <c r="HA15" s="237"/>
      <c r="HB15" s="237"/>
      <c r="HC15" s="237"/>
      <c r="HD15" s="237"/>
      <c r="HE15" s="237"/>
      <c r="HF15" s="237"/>
      <c r="HG15" s="237"/>
      <c r="HH15" s="237"/>
      <c r="HI15" s="237"/>
      <c r="HJ15" s="237"/>
      <c r="HK15" s="237"/>
      <c r="HL15" s="237"/>
      <c r="HM15" s="237"/>
      <c r="HN15" s="237"/>
      <c r="HO15" s="237"/>
      <c r="HP15" s="237"/>
      <c r="HQ15" s="237"/>
      <c r="HR15" s="237"/>
      <c r="HS15" s="237"/>
      <c r="HT15" s="237"/>
      <c r="HU15" s="237"/>
      <c r="HV15" s="237"/>
      <c r="HW15" s="237"/>
      <c r="HX15" s="237"/>
      <c r="HY15" s="237"/>
      <c r="HZ15" s="237"/>
      <c r="IA15" s="237"/>
      <c r="IB15" s="237"/>
      <c r="IC15" s="237"/>
      <c r="ID15" s="237"/>
      <c r="IE15" s="237"/>
      <c r="IF15" s="237"/>
      <c r="IG15" s="237"/>
      <c r="IH15" s="237"/>
      <c r="II15" s="237"/>
      <c r="IJ15" s="237"/>
      <c r="IK15" s="237"/>
      <c r="IL15" s="237"/>
      <c r="IM15" s="237"/>
      <c r="IN15" s="237"/>
      <c r="IO15" s="237"/>
      <c r="IP15" s="237"/>
      <c r="IQ15" s="237"/>
      <c r="IR15" s="237"/>
      <c r="IS15" s="237"/>
      <c r="IT15" s="237"/>
      <c r="IU15" s="237"/>
      <c r="IV15" s="237"/>
      <c r="IW15" s="237"/>
      <c r="IX15" s="237"/>
      <c r="IY15" s="237"/>
      <c r="IZ15" s="237"/>
      <c r="JA15" s="237"/>
      <c r="JB15" s="237"/>
      <c r="JC15" s="237"/>
      <c r="JD15" s="237"/>
      <c r="JE15" s="237"/>
      <c r="JF15" s="237"/>
      <c r="JG15" s="237"/>
      <c r="JH15" s="237"/>
      <c r="JI15" s="237"/>
      <c r="JJ15" s="237"/>
      <c r="JK15" s="237"/>
      <c r="JL15" s="237"/>
      <c r="JM15" s="237"/>
      <c r="JN15" s="237"/>
      <c r="JO15" s="237"/>
      <c r="JP15" s="237"/>
      <c r="JQ15" s="237"/>
      <c r="JR15" s="237"/>
      <c r="JS15" s="237"/>
      <c r="JT15" s="237"/>
      <c r="JU15" s="237"/>
      <c r="JV15" s="237"/>
      <c r="JW15" s="237"/>
      <c r="JX15" s="237"/>
      <c r="JY15" s="237"/>
      <c r="JZ15" s="237"/>
      <c r="KA15" s="237"/>
      <c r="KB15" s="237"/>
      <c r="KC15" s="237"/>
      <c r="KD15" s="237"/>
      <c r="KE15" s="237"/>
      <c r="KF15" s="237"/>
      <c r="KG15" s="237"/>
      <c r="KH15" s="237"/>
      <c r="KI15" s="237"/>
      <c r="KJ15" s="237"/>
      <c r="KK15" s="237"/>
      <c r="KL15" s="237"/>
      <c r="KM15" s="237"/>
      <c r="KN15" s="237"/>
      <c r="KO15" s="237"/>
      <c r="KW15" s="208" t="s">
        <v>1409</v>
      </c>
    </row>
    <row r="16" spans="1:309" x14ac:dyDescent="0.35">
      <c r="A16" s="26" t="s">
        <v>879</v>
      </c>
      <c r="B16" s="237"/>
      <c r="C16" s="237"/>
      <c r="D16" s="237"/>
      <c r="E16" s="237"/>
      <c r="F16" s="237"/>
      <c r="G16" s="237"/>
      <c r="H16" s="237"/>
      <c r="I16" s="237"/>
      <c r="J16" s="237"/>
      <c r="K16" s="237"/>
      <c r="L16" s="237"/>
      <c r="M16" s="237"/>
      <c r="N16" s="237"/>
      <c r="O16" s="237"/>
      <c r="P16" s="237"/>
      <c r="Q16" s="237"/>
      <c r="R16" s="237"/>
      <c r="S16" s="237"/>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c r="BM16" s="237"/>
      <c r="BN16" s="237"/>
      <c r="BO16" s="237"/>
      <c r="BP16" s="237"/>
      <c r="BQ16" s="237"/>
      <c r="BR16" s="237"/>
      <c r="BS16" s="237"/>
      <c r="BT16" s="237"/>
      <c r="BU16" s="237"/>
      <c r="BV16" s="237"/>
      <c r="BW16" s="237"/>
      <c r="BX16" s="237"/>
      <c r="BY16" s="237"/>
      <c r="BZ16" s="237"/>
      <c r="CA16" s="237"/>
      <c r="CB16" s="237"/>
      <c r="CC16" s="237"/>
      <c r="CD16" s="237"/>
      <c r="CE16" s="237"/>
      <c r="CF16" s="237"/>
      <c r="CG16" s="237"/>
      <c r="CH16" s="237"/>
      <c r="CI16" s="237"/>
      <c r="CJ16" s="237"/>
      <c r="CK16" s="237"/>
      <c r="CL16" s="237"/>
      <c r="CM16" s="237"/>
      <c r="CN16" s="237"/>
      <c r="CO16" s="237"/>
      <c r="CP16" s="237"/>
      <c r="CQ16" s="237"/>
      <c r="CR16" s="237"/>
      <c r="CS16" s="237"/>
      <c r="CT16" s="237"/>
      <c r="CU16" s="237"/>
      <c r="CV16" s="237"/>
      <c r="CW16" s="237"/>
      <c r="CX16" s="237"/>
      <c r="CY16" s="237"/>
      <c r="CZ16" s="237"/>
      <c r="DA16" s="237"/>
      <c r="DB16" s="237"/>
      <c r="DC16" s="237"/>
      <c r="DD16" s="237"/>
      <c r="DE16" s="237"/>
      <c r="DF16" s="237"/>
      <c r="DG16" s="237"/>
      <c r="DH16" s="237"/>
      <c r="DI16" s="237"/>
      <c r="DJ16" s="237"/>
      <c r="DK16" s="237"/>
      <c r="DL16" s="237"/>
      <c r="DM16" s="237"/>
      <c r="DN16" s="237"/>
      <c r="DO16" s="237"/>
      <c r="DP16" s="237"/>
      <c r="DQ16" s="237"/>
      <c r="DR16" s="237"/>
      <c r="DS16" s="237"/>
      <c r="DT16" s="237"/>
      <c r="DU16" s="237"/>
      <c r="DV16" s="237"/>
      <c r="DW16" s="237"/>
      <c r="DX16" s="237"/>
      <c r="DY16" s="237"/>
      <c r="DZ16" s="237"/>
      <c r="EA16" s="237"/>
      <c r="EB16" s="237"/>
      <c r="EC16" s="237"/>
      <c r="ED16" s="237"/>
      <c r="EE16" s="237"/>
      <c r="EF16" s="237"/>
      <c r="EG16" s="237"/>
      <c r="EH16" s="237"/>
      <c r="EI16" s="237"/>
      <c r="EJ16" s="237"/>
      <c r="EK16" s="237"/>
      <c r="EL16" s="237"/>
      <c r="EM16" s="237"/>
      <c r="EN16" s="237"/>
      <c r="EO16" s="237"/>
      <c r="EP16" s="237"/>
      <c r="EQ16" s="237"/>
      <c r="ER16" s="237"/>
      <c r="ES16" s="237"/>
      <c r="ET16" s="237"/>
      <c r="EU16" s="237"/>
      <c r="EV16" s="237"/>
      <c r="EW16" s="237"/>
      <c r="EX16" s="237"/>
      <c r="EY16" s="237"/>
      <c r="EZ16" s="237"/>
      <c r="FA16" s="237"/>
      <c r="FB16" s="237"/>
      <c r="FC16" s="237"/>
      <c r="FD16" s="237"/>
      <c r="FE16" s="237"/>
      <c r="FF16" s="237"/>
      <c r="FG16" s="237"/>
      <c r="FH16" s="237"/>
      <c r="FI16" s="237"/>
      <c r="FJ16" s="237"/>
      <c r="FK16" s="237"/>
      <c r="FL16" s="237"/>
      <c r="FM16" s="237"/>
      <c r="FN16" s="237"/>
      <c r="FO16" s="237"/>
      <c r="FP16" s="237"/>
      <c r="FQ16" s="237"/>
      <c r="FR16" s="237"/>
      <c r="FS16" s="237"/>
      <c r="FT16" s="237"/>
      <c r="FU16" s="237"/>
      <c r="FV16" s="237"/>
      <c r="FW16" s="237"/>
      <c r="FX16" s="237"/>
      <c r="FY16" s="237"/>
      <c r="FZ16" s="237"/>
      <c r="GA16" s="237"/>
      <c r="GB16" s="237"/>
      <c r="GC16" s="237"/>
      <c r="GD16" s="237"/>
      <c r="GE16" s="237"/>
      <c r="GF16" s="237"/>
      <c r="GG16" s="237"/>
      <c r="GH16" s="237"/>
      <c r="GI16" s="237"/>
      <c r="GJ16" s="237"/>
      <c r="GK16" s="237"/>
      <c r="GL16" s="237"/>
      <c r="GM16" s="237"/>
      <c r="GN16" s="237"/>
      <c r="GO16" s="237"/>
      <c r="GP16" s="237"/>
      <c r="GQ16" s="237"/>
      <c r="GR16" s="237"/>
      <c r="GS16" s="237"/>
      <c r="GT16" s="237"/>
      <c r="GU16" s="237"/>
      <c r="GV16" s="237"/>
      <c r="GW16" s="237"/>
      <c r="GX16" s="237"/>
      <c r="GY16" s="237"/>
      <c r="GZ16" s="237"/>
      <c r="HA16" s="237"/>
      <c r="HB16" s="237"/>
      <c r="HC16" s="237"/>
      <c r="HD16" s="237"/>
      <c r="HE16" s="237"/>
      <c r="HF16" s="237"/>
      <c r="HG16" s="237"/>
      <c r="HH16" s="237"/>
      <c r="HI16" s="237"/>
      <c r="HJ16" s="237"/>
      <c r="HK16" s="237"/>
      <c r="HL16" s="237"/>
      <c r="HM16" s="237"/>
      <c r="HN16" s="237"/>
      <c r="HO16" s="237"/>
      <c r="HP16" s="237"/>
      <c r="HQ16" s="237"/>
      <c r="HR16" s="237"/>
      <c r="HS16" s="237"/>
      <c r="HT16" s="237"/>
      <c r="HU16" s="237"/>
      <c r="HV16" s="237"/>
      <c r="HW16" s="237"/>
      <c r="HX16" s="237"/>
      <c r="HY16" s="237"/>
      <c r="HZ16" s="237"/>
      <c r="IA16" s="237"/>
      <c r="IB16" s="237"/>
      <c r="IC16" s="237"/>
      <c r="ID16" s="237"/>
      <c r="IE16" s="237"/>
      <c r="IF16" s="237"/>
      <c r="IG16" s="237"/>
      <c r="IH16" s="237"/>
      <c r="II16" s="237"/>
      <c r="IJ16" s="237"/>
      <c r="IK16" s="237"/>
      <c r="IL16" s="237"/>
      <c r="IM16" s="237"/>
      <c r="IN16" s="237"/>
      <c r="IO16" s="237"/>
      <c r="IP16" s="237"/>
      <c r="IQ16" s="237"/>
      <c r="IR16" s="237"/>
      <c r="IS16" s="237"/>
      <c r="IT16" s="237"/>
      <c r="IU16" s="237"/>
      <c r="IV16" s="237"/>
      <c r="IW16" s="237"/>
      <c r="IX16" s="237"/>
      <c r="IY16" s="237"/>
      <c r="IZ16" s="237"/>
      <c r="JA16" s="237"/>
      <c r="JB16" s="237"/>
      <c r="JC16" s="237"/>
      <c r="JD16" s="237"/>
      <c r="JE16" s="237"/>
      <c r="JF16" s="237"/>
      <c r="JG16" s="237"/>
      <c r="JH16" s="237"/>
      <c r="JI16" s="237"/>
      <c r="JJ16" s="237"/>
      <c r="JK16" s="237"/>
      <c r="JL16" s="237"/>
      <c r="JM16" s="237"/>
      <c r="JN16" s="237"/>
      <c r="JO16" s="237"/>
      <c r="JP16" s="237"/>
      <c r="JQ16" s="237"/>
      <c r="JR16" s="237"/>
      <c r="JS16" s="237"/>
      <c r="JT16" s="237"/>
      <c r="JU16" s="237"/>
      <c r="JV16" s="237"/>
      <c r="JW16" s="237"/>
      <c r="JX16" s="237"/>
      <c r="JY16" s="237"/>
      <c r="JZ16" s="237"/>
      <c r="KA16" s="237"/>
      <c r="KB16" s="237"/>
      <c r="KC16" s="237"/>
      <c r="KD16" s="237"/>
      <c r="KE16" s="237"/>
      <c r="KF16" s="237"/>
      <c r="KG16" s="237"/>
      <c r="KH16" s="237"/>
      <c r="KI16" s="237"/>
      <c r="KJ16" s="237"/>
      <c r="KK16" s="237"/>
      <c r="KL16" s="237"/>
      <c r="KM16" s="237"/>
      <c r="KN16" s="237"/>
      <c r="KO16" s="237"/>
      <c r="KW16" s="208" t="s">
        <v>1410</v>
      </c>
    </row>
    <row r="17" spans="1:309" x14ac:dyDescent="0.35">
      <c r="A17" s="26" t="s">
        <v>880</v>
      </c>
      <c r="B17" s="237"/>
      <c r="C17" s="237"/>
      <c r="D17" s="237"/>
      <c r="E17" s="237"/>
      <c r="F17" s="237"/>
      <c r="G17" s="237"/>
      <c r="H17" s="237"/>
      <c r="I17" s="237"/>
      <c r="J17" s="237"/>
      <c r="K17" s="237"/>
      <c r="L17" s="237"/>
      <c r="M17" s="237"/>
      <c r="N17" s="237"/>
      <c r="O17" s="237"/>
      <c r="P17" s="237"/>
      <c r="Q17" s="237"/>
      <c r="R17" s="237"/>
      <c r="S17" s="237"/>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c r="BM17" s="237"/>
      <c r="BN17" s="237"/>
      <c r="BO17" s="237"/>
      <c r="BP17" s="237"/>
      <c r="BQ17" s="237"/>
      <c r="BR17" s="237"/>
      <c r="BS17" s="237"/>
      <c r="BT17" s="237"/>
      <c r="BU17" s="237"/>
      <c r="BV17" s="237"/>
      <c r="BW17" s="237"/>
      <c r="BX17" s="237"/>
      <c r="BY17" s="237"/>
      <c r="BZ17" s="237"/>
      <c r="CA17" s="237"/>
      <c r="CB17" s="237"/>
      <c r="CC17" s="237"/>
      <c r="CD17" s="237"/>
      <c r="CE17" s="237"/>
      <c r="CF17" s="237"/>
      <c r="CG17" s="237"/>
      <c r="CH17" s="237"/>
      <c r="CI17" s="237"/>
      <c r="CJ17" s="237"/>
      <c r="CK17" s="237"/>
      <c r="CL17" s="237"/>
      <c r="CM17" s="237"/>
      <c r="CN17" s="237"/>
      <c r="CO17" s="237"/>
      <c r="CP17" s="237"/>
      <c r="CQ17" s="237"/>
      <c r="CR17" s="237"/>
      <c r="CS17" s="237"/>
      <c r="CT17" s="237"/>
      <c r="CU17" s="237"/>
      <c r="CV17" s="237"/>
      <c r="CW17" s="237"/>
      <c r="CX17" s="237"/>
      <c r="CY17" s="237"/>
      <c r="CZ17" s="237"/>
      <c r="DA17" s="237"/>
      <c r="DB17" s="237"/>
      <c r="DC17" s="237"/>
      <c r="DD17" s="237"/>
      <c r="DE17" s="237"/>
      <c r="DF17" s="237"/>
      <c r="DG17" s="237"/>
      <c r="DH17" s="237"/>
      <c r="DI17" s="237"/>
      <c r="DJ17" s="237"/>
      <c r="DK17" s="237"/>
      <c r="DL17" s="237"/>
      <c r="DM17" s="237"/>
      <c r="DN17" s="237"/>
      <c r="DO17" s="237"/>
      <c r="DP17" s="237"/>
      <c r="DQ17" s="237"/>
      <c r="DR17" s="237"/>
      <c r="DS17" s="237"/>
      <c r="DT17" s="237"/>
      <c r="DU17" s="237"/>
      <c r="DV17" s="237"/>
      <c r="DW17" s="237"/>
      <c r="DX17" s="237"/>
      <c r="DY17" s="237"/>
      <c r="DZ17" s="237"/>
      <c r="EA17" s="237"/>
      <c r="EB17" s="237"/>
      <c r="EC17" s="237"/>
      <c r="ED17" s="237"/>
      <c r="EE17" s="237"/>
      <c r="EF17" s="237"/>
      <c r="EG17" s="237"/>
      <c r="EH17" s="237"/>
      <c r="EI17" s="237"/>
      <c r="EJ17" s="237"/>
      <c r="EK17" s="237"/>
      <c r="EL17" s="237"/>
      <c r="EM17" s="237"/>
      <c r="EN17" s="237"/>
      <c r="EO17" s="237"/>
      <c r="EP17" s="237"/>
      <c r="EQ17" s="237"/>
      <c r="ER17" s="237"/>
      <c r="ES17" s="237"/>
      <c r="ET17" s="237"/>
      <c r="EU17" s="237"/>
      <c r="EV17" s="237"/>
      <c r="EW17" s="237"/>
      <c r="EX17" s="237"/>
      <c r="EY17" s="237"/>
      <c r="EZ17" s="237"/>
      <c r="FA17" s="237"/>
      <c r="FB17" s="237"/>
      <c r="FC17" s="237"/>
      <c r="FD17" s="237"/>
      <c r="FE17" s="237"/>
      <c r="FF17" s="237"/>
      <c r="FG17" s="237"/>
      <c r="FH17" s="237"/>
      <c r="FI17" s="237"/>
      <c r="FJ17" s="237"/>
      <c r="FK17" s="237"/>
      <c r="FL17" s="237"/>
      <c r="FM17" s="237"/>
      <c r="FN17" s="237"/>
      <c r="FO17" s="237"/>
      <c r="FP17" s="237"/>
      <c r="FQ17" s="237"/>
      <c r="FR17" s="237"/>
      <c r="FS17" s="237"/>
      <c r="FT17" s="237"/>
      <c r="FU17" s="237"/>
      <c r="FV17" s="237"/>
      <c r="FW17" s="237"/>
      <c r="FX17" s="237"/>
      <c r="FY17" s="237"/>
      <c r="FZ17" s="237"/>
      <c r="GA17" s="237"/>
      <c r="GB17" s="237"/>
      <c r="GC17" s="237"/>
      <c r="GD17" s="237"/>
      <c r="GE17" s="237"/>
      <c r="GF17" s="237"/>
      <c r="GG17" s="237"/>
      <c r="GH17" s="237"/>
      <c r="GI17" s="237"/>
      <c r="GJ17" s="237"/>
      <c r="GK17" s="237"/>
      <c r="GL17" s="237"/>
      <c r="GM17" s="237"/>
      <c r="GN17" s="237"/>
      <c r="GO17" s="237"/>
      <c r="GP17" s="237"/>
      <c r="GQ17" s="237"/>
      <c r="GR17" s="237"/>
      <c r="GS17" s="237"/>
      <c r="GT17" s="237"/>
      <c r="GU17" s="237"/>
      <c r="GV17" s="237"/>
      <c r="GW17" s="237"/>
      <c r="GX17" s="237"/>
      <c r="GY17" s="237"/>
      <c r="GZ17" s="237"/>
      <c r="HA17" s="237"/>
      <c r="HB17" s="237"/>
      <c r="HC17" s="237"/>
      <c r="HD17" s="237"/>
      <c r="HE17" s="237"/>
      <c r="HF17" s="237"/>
      <c r="HG17" s="237"/>
      <c r="HH17" s="237"/>
      <c r="HI17" s="237"/>
      <c r="HJ17" s="237"/>
      <c r="HK17" s="237"/>
      <c r="HL17" s="237"/>
      <c r="HM17" s="237"/>
      <c r="HN17" s="237"/>
      <c r="HO17" s="237"/>
      <c r="HP17" s="237"/>
      <c r="HQ17" s="237"/>
      <c r="HR17" s="237"/>
      <c r="HS17" s="237"/>
      <c r="HT17" s="237"/>
      <c r="HU17" s="237"/>
      <c r="HV17" s="237"/>
      <c r="HW17" s="237"/>
      <c r="HX17" s="237"/>
      <c r="HY17" s="237"/>
      <c r="HZ17" s="237"/>
      <c r="IA17" s="237"/>
      <c r="IB17" s="237"/>
      <c r="IC17" s="237"/>
      <c r="ID17" s="237"/>
      <c r="IE17" s="237"/>
      <c r="IF17" s="237"/>
      <c r="IG17" s="237"/>
      <c r="IH17" s="237"/>
      <c r="II17" s="237"/>
      <c r="IJ17" s="237"/>
      <c r="IK17" s="237"/>
      <c r="IL17" s="237"/>
      <c r="IM17" s="237"/>
      <c r="IN17" s="237"/>
      <c r="IO17" s="237"/>
      <c r="IP17" s="237"/>
      <c r="IQ17" s="237"/>
      <c r="IR17" s="237"/>
      <c r="IS17" s="237"/>
      <c r="IT17" s="237"/>
      <c r="IU17" s="237"/>
      <c r="IV17" s="237"/>
      <c r="IW17" s="237"/>
      <c r="IX17" s="237"/>
      <c r="IY17" s="237"/>
      <c r="IZ17" s="237"/>
      <c r="JA17" s="237"/>
      <c r="JB17" s="237"/>
      <c r="JC17" s="237"/>
      <c r="JD17" s="237"/>
      <c r="JE17" s="237"/>
      <c r="JF17" s="237"/>
      <c r="JG17" s="237"/>
      <c r="JH17" s="237"/>
      <c r="JI17" s="237"/>
      <c r="JJ17" s="237"/>
      <c r="JK17" s="237"/>
      <c r="JL17" s="237"/>
      <c r="JM17" s="237"/>
      <c r="JN17" s="237"/>
      <c r="JO17" s="237"/>
      <c r="JP17" s="237"/>
      <c r="JQ17" s="237"/>
      <c r="JR17" s="237"/>
      <c r="JS17" s="237"/>
      <c r="JT17" s="237"/>
      <c r="JU17" s="237"/>
      <c r="JV17" s="237"/>
      <c r="JW17" s="237"/>
      <c r="JX17" s="237"/>
      <c r="JY17" s="237"/>
      <c r="JZ17" s="237"/>
      <c r="KA17" s="237"/>
      <c r="KB17" s="237"/>
      <c r="KC17" s="237"/>
      <c r="KD17" s="237"/>
      <c r="KE17" s="237"/>
      <c r="KF17" s="237"/>
      <c r="KG17" s="237"/>
      <c r="KH17" s="237"/>
      <c r="KI17" s="237"/>
      <c r="KJ17" s="237"/>
      <c r="KK17" s="237"/>
      <c r="KL17" s="237"/>
      <c r="KM17" s="237"/>
      <c r="KN17" s="237"/>
      <c r="KO17" s="237"/>
      <c r="KW17" s="208" t="s">
        <v>1411</v>
      </c>
    </row>
    <row r="18" spans="1:309" x14ac:dyDescent="0.35">
      <c r="A18" s="26" t="s">
        <v>881</v>
      </c>
      <c r="B18" s="237"/>
      <c r="C18" s="237"/>
      <c r="D18" s="237"/>
      <c r="E18" s="237"/>
      <c r="F18" s="237"/>
      <c r="G18" s="237"/>
      <c r="H18" s="237"/>
      <c r="I18" s="237"/>
      <c r="J18" s="237"/>
      <c r="K18" s="237"/>
      <c r="L18" s="237"/>
      <c r="M18" s="237"/>
      <c r="N18" s="237"/>
      <c r="O18" s="237"/>
      <c r="P18" s="237"/>
      <c r="Q18" s="237"/>
      <c r="R18" s="237"/>
      <c r="S18" s="237"/>
      <c r="T18" s="237"/>
      <c r="U18" s="23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c r="BM18" s="237"/>
      <c r="BN18" s="237"/>
      <c r="BO18" s="237"/>
      <c r="BP18" s="237"/>
      <c r="BQ18" s="237"/>
      <c r="BR18" s="237"/>
      <c r="BS18" s="237"/>
      <c r="BT18" s="237"/>
      <c r="BU18" s="237"/>
      <c r="BV18" s="237"/>
      <c r="BW18" s="237"/>
      <c r="BX18" s="237"/>
      <c r="BY18" s="237"/>
      <c r="BZ18" s="237"/>
      <c r="CA18" s="237"/>
      <c r="CB18" s="237"/>
      <c r="CC18" s="237"/>
      <c r="CD18" s="237"/>
      <c r="CE18" s="237"/>
      <c r="CF18" s="237"/>
      <c r="CG18" s="237"/>
      <c r="CH18" s="237"/>
      <c r="CI18" s="237"/>
      <c r="CJ18" s="237"/>
      <c r="CK18" s="237"/>
      <c r="CL18" s="237"/>
      <c r="CM18" s="237"/>
      <c r="CN18" s="237"/>
      <c r="CO18" s="237"/>
      <c r="CP18" s="237"/>
      <c r="CQ18" s="237"/>
      <c r="CR18" s="237"/>
      <c r="CS18" s="237"/>
      <c r="CT18" s="237"/>
      <c r="CU18" s="237"/>
      <c r="CV18" s="237"/>
      <c r="CW18" s="237"/>
      <c r="CX18" s="237"/>
      <c r="CY18" s="237"/>
      <c r="CZ18" s="237"/>
      <c r="DA18" s="237"/>
      <c r="DB18" s="237"/>
      <c r="DC18" s="237"/>
      <c r="DD18" s="237"/>
      <c r="DE18" s="237"/>
      <c r="DF18" s="237"/>
      <c r="DG18" s="237"/>
      <c r="DH18" s="237"/>
      <c r="DI18" s="237"/>
      <c r="DJ18" s="237"/>
      <c r="DK18" s="237"/>
      <c r="DL18" s="237"/>
      <c r="DM18" s="237"/>
      <c r="DN18" s="237"/>
      <c r="DO18" s="237"/>
      <c r="DP18" s="237"/>
      <c r="DQ18" s="237"/>
      <c r="DR18" s="237"/>
      <c r="DS18" s="237"/>
      <c r="DT18" s="237"/>
      <c r="DU18" s="237"/>
      <c r="DV18" s="237"/>
      <c r="DW18" s="237"/>
      <c r="DX18" s="237"/>
      <c r="DY18" s="237"/>
      <c r="DZ18" s="237"/>
      <c r="EA18" s="237"/>
      <c r="EB18" s="237"/>
      <c r="EC18" s="237"/>
      <c r="ED18" s="237"/>
      <c r="EE18" s="237"/>
      <c r="EF18" s="237"/>
      <c r="EG18" s="237"/>
      <c r="EH18" s="237"/>
      <c r="EI18" s="237"/>
      <c r="EJ18" s="237"/>
      <c r="EK18" s="237"/>
      <c r="EL18" s="237"/>
      <c r="EM18" s="237"/>
      <c r="EN18" s="237"/>
      <c r="EO18" s="237"/>
      <c r="EP18" s="237"/>
      <c r="EQ18" s="237"/>
      <c r="ER18" s="237"/>
      <c r="ES18" s="237"/>
      <c r="ET18" s="237"/>
      <c r="EU18" s="237"/>
      <c r="EV18" s="237"/>
      <c r="EW18" s="237"/>
      <c r="EX18" s="237"/>
      <c r="EY18" s="237"/>
      <c r="EZ18" s="237"/>
      <c r="FA18" s="237"/>
      <c r="FB18" s="237"/>
      <c r="FC18" s="237"/>
      <c r="FD18" s="237"/>
      <c r="FE18" s="237"/>
      <c r="FF18" s="237"/>
      <c r="FG18" s="237"/>
      <c r="FH18" s="237"/>
      <c r="FI18" s="237"/>
      <c r="FJ18" s="237"/>
      <c r="FK18" s="237"/>
      <c r="FL18" s="237"/>
      <c r="FM18" s="237"/>
      <c r="FN18" s="237"/>
      <c r="FO18" s="237"/>
      <c r="FP18" s="237"/>
      <c r="FQ18" s="237"/>
      <c r="FR18" s="237"/>
      <c r="FS18" s="237"/>
      <c r="FT18" s="237"/>
      <c r="FU18" s="237"/>
      <c r="FV18" s="237"/>
      <c r="FW18" s="237"/>
      <c r="FX18" s="237"/>
      <c r="FY18" s="237"/>
      <c r="FZ18" s="237"/>
      <c r="GA18" s="237"/>
      <c r="GB18" s="237"/>
      <c r="GC18" s="237"/>
      <c r="GD18" s="237"/>
      <c r="GE18" s="237"/>
      <c r="GF18" s="237"/>
      <c r="GG18" s="237"/>
      <c r="GH18" s="237"/>
      <c r="GI18" s="237"/>
      <c r="GJ18" s="237"/>
      <c r="GK18" s="237"/>
      <c r="GL18" s="237"/>
      <c r="GM18" s="237"/>
      <c r="GN18" s="237"/>
      <c r="GO18" s="237"/>
      <c r="GP18" s="237"/>
      <c r="GQ18" s="237"/>
      <c r="GR18" s="237"/>
      <c r="GS18" s="237"/>
      <c r="GT18" s="237"/>
      <c r="GU18" s="237"/>
      <c r="GV18" s="237"/>
      <c r="GW18" s="237"/>
      <c r="GX18" s="237"/>
      <c r="GY18" s="237"/>
      <c r="GZ18" s="237"/>
      <c r="HA18" s="237"/>
      <c r="HB18" s="237"/>
      <c r="HC18" s="237"/>
      <c r="HD18" s="237"/>
      <c r="HE18" s="237"/>
      <c r="HF18" s="237"/>
      <c r="HG18" s="237"/>
      <c r="HH18" s="237"/>
      <c r="HI18" s="237"/>
      <c r="HJ18" s="237"/>
      <c r="HK18" s="237"/>
      <c r="HL18" s="237"/>
      <c r="HM18" s="237"/>
      <c r="HN18" s="237"/>
      <c r="HO18" s="237"/>
      <c r="HP18" s="237"/>
      <c r="HQ18" s="237"/>
      <c r="HR18" s="237"/>
      <c r="HS18" s="237"/>
      <c r="HT18" s="237"/>
      <c r="HU18" s="237"/>
      <c r="HV18" s="237"/>
      <c r="HW18" s="237"/>
      <c r="HX18" s="237"/>
      <c r="HY18" s="237"/>
      <c r="HZ18" s="237"/>
      <c r="IA18" s="237"/>
      <c r="IB18" s="237"/>
      <c r="IC18" s="237"/>
      <c r="ID18" s="237"/>
      <c r="IE18" s="237"/>
      <c r="IF18" s="237"/>
      <c r="IG18" s="237"/>
      <c r="IH18" s="237"/>
      <c r="II18" s="237"/>
      <c r="IJ18" s="237"/>
      <c r="IK18" s="237"/>
      <c r="IL18" s="237"/>
      <c r="IM18" s="237"/>
      <c r="IN18" s="237"/>
      <c r="IO18" s="237"/>
      <c r="IP18" s="237"/>
      <c r="IQ18" s="237"/>
      <c r="IR18" s="237"/>
      <c r="IS18" s="237"/>
      <c r="IT18" s="237"/>
      <c r="IU18" s="237"/>
      <c r="IV18" s="237"/>
      <c r="IW18" s="237"/>
      <c r="IX18" s="237"/>
      <c r="IY18" s="237"/>
      <c r="IZ18" s="237"/>
      <c r="JA18" s="237"/>
      <c r="JB18" s="237"/>
      <c r="JC18" s="237"/>
      <c r="JD18" s="237"/>
      <c r="JE18" s="237"/>
      <c r="JF18" s="237"/>
      <c r="JG18" s="237"/>
      <c r="JH18" s="237"/>
      <c r="JI18" s="237"/>
      <c r="JJ18" s="237"/>
      <c r="JK18" s="237"/>
      <c r="JL18" s="237"/>
      <c r="JM18" s="237"/>
      <c r="JN18" s="237"/>
      <c r="JO18" s="237"/>
      <c r="JP18" s="237"/>
      <c r="JQ18" s="237"/>
      <c r="JR18" s="237"/>
      <c r="JS18" s="237"/>
      <c r="JT18" s="237"/>
      <c r="JU18" s="237"/>
      <c r="JV18" s="237"/>
      <c r="JW18" s="237"/>
      <c r="JX18" s="237"/>
      <c r="JY18" s="237"/>
      <c r="JZ18" s="237"/>
      <c r="KA18" s="237"/>
      <c r="KB18" s="237"/>
      <c r="KC18" s="237"/>
      <c r="KD18" s="237"/>
      <c r="KE18" s="237"/>
      <c r="KF18" s="237"/>
      <c r="KG18" s="237"/>
      <c r="KH18" s="237"/>
      <c r="KI18" s="237"/>
      <c r="KJ18" s="237"/>
      <c r="KK18" s="237"/>
      <c r="KL18" s="237"/>
      <c r="KM18" s="237"/>
      <c r="KN18" s="237"/>
      <c r="KO18" s="237"/>
      <c r="KW18" s="208" t="s">
        <v>1412</v>
      </c>
    </row>
    <row r="19" spans="1:309" x14ac:dyDescent="0.35">
      <c r="A19" s="26" t="s">
        <v>882</v>
      </c>
      <c r="B19" s="237"/>
      <c r="C19" s="237"/>
      <c r="D19" s="237"/>
      <c r="E19" s="237"/>
      <c r="F19" s="237"/>
      <c r="G19" s="237"/>
      <c r="H19" s="237"/>
      <c r="I19" s="237"/>
      <c r="J19" s="237"/>
      <c r="K19" s="237"/>
      <c r="L19" s="237"/>
      <c r="M19" s="237"/>
      <c r="N19" s="237"/>
      <c r="O19" s="237"/>
      <c r="P19" s="237"/>
      <c r="Q19" s="237"/>
      <c r="R19" s="237"/>
      <c r="S19" s="237"/>
      <c r="T19" s="237"/>
      <c r="U19" s="23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c r="BM19" s="237"/>
      <c r="BN19" s="237"/>
      <c r="BO19" s="237"/>
      <c r="BP19" s="237"/>
      <c r="BQ19" s="237"/>
      <c r="BR19" s="237"/>
      <c r="BS19" s="237"/>
      <c r="BT19" s="237"/>
      <c r="BU19" s="237"/>
      <c r="BV19" s="237"/>
      <c r="BW19" s="237"/>
      <c r="BX19" s="237"/>
      <c r="BY19" s="237"/>
      <c r="BZ19" s="237"/>
      <c r="CA19" s="237"/>
      <c r="CB19" s="237"/>
      <c r="CC19" s="237"/>
      <c r="CD19" s="237"/>
      <c r="CE19" s="237"/>
      <c r="CF19" s="237"/>
      <c r="CG19" s="237"/>
      <c r="CH19" s="237"/>
      <c r="CI19" s="237"/>
      <c r="CJ19" s="237"/>
      <c r="CK19" s="237"/>
      <c r="CL19" s="237"/>
      <c r="CM19" s="237"/>
      <c r="CN19" s="237"/>
      <c r="CO19" s="237"/>
      <c r="CP19" s="237"/>
      <c r="CQ19" s="237"/>
      <c r="CR19" s="237"/>
      <c r="CS19" s="237"/>
      <c r="CT19" s="237"/>
      <c r="CU19" s="237"/>
      <c r="CV19" s="237"/>
      <c r="CW19" s="237"/>
      <c r="CX19" s="237"/>
      <c r="CY19" s="237"/>
      <c r="CZ19" s="237"/>
      <c r="DA19" s="237"/>
      <c r="DB19" s="237"/>
      <c r="DC19" s="237"/>
      <c r="DD19" s="237"/>
      <c r="DE19" s="237"/>
      <c r="DF19" s="237"/>
      <c r="DG19" s="237"/>
      <c r="DH19" s="237"/>
      <c r="DI19" s="237"/>
      <c r="DJ19" s="237"/>
      <c r="DK19" s="237"/>
      <c r="DL19" s="237"/>
      <c r="DM19" s="237"/>
      <c r="DN19" s="237"/>
      <c r="DO19" s="237"/>
      <c r="DP19" s="237"/>
      <c r="DQ19" s="237"/>
      <c r="DR19" s="237"/>
      <c r="DS19" s="237"/>
      <c r="DT19" s="237"/>
      <c r="DU19" s="237"/>
      <c r="DV19" s="237"/>
      <c r="DW19" s="237"/>
      <c r="DX19" s="237"/>
      <c r="DY19" s="237"/>
      <c r="DZ19" s="237"/>
      <c r="EA19" s="237"/>
      <c r="EB19" s="237"/>
      <c r="EC19" s="237"/>
      <c r="ED19" s="237"/>
      <c r="EE19" s="237"/>
      <c r="EF19" s="237"/>
      <c r="EG19" s="237"/>
      <c r="EH19" s="237"/>
      <c r="EI19" s="237"/>
      <c r="EJ19" s="237"/>
      <c r="EK19" s="237"/>
      <c r="EL19" s="237"/>
      <c r="EM19" s="237"/>
      <c r="EN19" s="237"/>
      <c r="EO19" s="237"/>
      <c r="EP19" s="237"/>
      <c r="EQ19" s="237"/>
      <c r="ER19" s="237"/>
      <c r="ES19" s="237"/>
      <c r="ET19" s="237"/>
      <c r="EU19" s="237"/>
      <c r="EV19" s="237"/>
      <c r="EW19" s="237"/>
      <c r="EX19" s="237"/>
      <c r="EY19" s="237"/>
      <c r="EZ19" s="237"/>
      <c r="FA19" s="237"/>
      <c r="FB19" s="237"/>
      <c r="FC19" s="237"/>
      <c r="FD19" s="237"/>
      <c r="FE19" s="237"/>
      <c r="FF19" s="237"/>
      <c r="FG19" s="237"/>
      <c r="FH19" s="237"/>
      <c r="FI19" s="237"/>
      <c r="FJ19" s="237"/>
      <c r="FK19" s="237"/>
      <c r="FL19" s="237"/>
      <c r="FM19" s="237"/>
      <c r="FN19" s="237"/>
      <c r="FO19" s="237"/>
      <c r="FP19" s="237"/>
      <c r="FQ19" s="237"/>
      <c r="FR19" s="237"/>
      <c r="FS19" s="237"/>
      <c r="FT19" s="237"/>
      <c r="FU19" s="237"/>
      <c r="FV19" s="237"/>
      <c r="FW19" s="237"/>
      <c r="FX19" s="237"/>
      <c r="FY19" s="237"/>
      <c r="FZ19" s="237"/>
      <c r="GA19" s="237"/>
      <c r="GB19" s="237"/>
      <c r="GC19" s="237"/>
      <c r="GD19" s="237"/>
      <c r="GE19" s="237"/>
      <c r="GF19" s="237"/>
      <c r="GG19" s="237"/>
      <c r="GH19" s="237"/>
      <c r="GI19" s="237"/>
      <c r="GJ19" s="237"/>
      <c r="GK19" s="237"/>
      <c r="GL19" s="237"/>
      <c r="GM19" s="237"/>
      <c r="GN19" s="237"/>
      <c r="GO19" s="237"/>
      <c r="GP19" s="237"/>
      <c r="GQ19" s="237"/>
      <c r="GR19" s="237"/>
      <c r="GS19" s="237"/>
      <c r="GT19" s="237"/>
      <c r="GU19" s="237"/>
      <c r="GV19" s="237"/>
      <c r="GW19" s="237"/>
      <c r="GX19" s="237"/>
      <c r="GY19" s="237"/>
      <c r="GZ19" s="237"/>
      <c r="HA19" s="237"/>
      <c r="HB19" s="237"/>
      <c r="HC19" s="237"/>
      <c r="HD19" s="237"/>
      <c r="HE19" s="237"/>
      <c r="HF19" s="237"/>
      <c r="HG19" s="237"/>
      <c r="HH19" s="237"/>
      <c r="HI19" s="237"/>
      <c r="HJ19" s="237"/>
      <c r="HK19" s="237"/>
      <c r="HL19" s="237"/>
      <c r="HM19" s="237"/>
      <c r="HN19" s="237"/>
      <c r="HO19" s="237"/>
      <c r="HP19" s="237"/>
      <c r="HQ19" s="237"/>
      <c r="HR19" s="237"/>
      <c r="HS19" s="237"/>
      <c r="HT19" s="237"/>
      <c r="HU19" s="237"/>
      <c r="HV19" s="237"/>
      <c r="HW19" s="237"/>
      <c r="HX19" s="237"/>
      <c r="HY19" s="237"/>
      <c r="HZ19" s="237"/>
      <c r="IA19" s="237"/>
      <c r="IB19" s="237"/>
      <c r="IC19" s="237"/>
      <c r="ID19" s="237"/>
      <c r="IE19" s="237"/>
      <c r="IF19" s="237"/>
      <c r="IG19" s="237"/>
      <c r="IH19" s="237"/>
      <c r="II19" s="237"/>
      <c r="IJ19" s="237"/>
      <c r="IK19" s="237"/>
      <c r="IL19" s="237"/>
      <c r="IM19" s="237"/>
      <c r="IN19" s="237"/>
      <c r="IO19" s="237"/>
      <c r="IP19" s="237"/>
      <c r="IQ19" s="237"/>
      <c r="IR19" s="237"/>
      <c r="IS19" s="237"/>
      <c r="IT19" s="237"/>
      <c r="IU19" s="237"/>
      <c r="IV19" s="237"/>
      <c r="IW19" s="237"/>
      <c r="IX19" s="237"/>
      <c r="IY19" s="237"/>
      <c r="IZ19" s="237"/>
      <c r="JA19" s="237"/>
      <c r="JB19" s="237"/>
      <c r="JC19" s="237"/>
      <c r="JD19" s="237"/>
      <c r="JE19" s="237"/>
      <c r="JF19" s="237"/>
      <c r="JG19" s="237"/>
      <c r="JH19" s="237"/>
      <c r="JI19" s="237"/>
      <c r="JJ19" s="237"/>
      <c r="JK19" s="237"/>
      <c r="JL19" s="237"/>
      <c r="JM19" s="237"/>
      <c r="JN19" s="237"/>
      <c r="JO19" s="237"/>
      <c r="JP19" s="237"/>
      <c r="JQ19" s="237"/>
      <c r="JR19" s="237"/>
      <c r="JS19" s="237"/>
      <c r="JT19" s="237"/>
      <c r="JU19" s="237"/>
      <c r="JV19" s="237"/>
      <c r="JW19" s="237"/>
      <c r="JX19" s="237"/>
      <c r="JY19" s="237"/>
      <c r="JZ19" s="237"/>
      <c r="KA19" s="237"/>
      <c r="KB19" s="237"/>
      <c r="KC19" s="237"/>
      <c r="KD19" s="237"/>
      <c r="KE19" s="237"/>
      <c r="KF19" s="237"/>
      <c r="KG19" s="237"/>
      <c r="KH19" s="237"/>
      <c r="KI19" s="237"/>
      <c r="KJ19" s="237"/>
      <c r="KK19" s="237"/>
      <c r="KL19" s="237"/>
      <c r="KM19" s="237"/>
      <c r="KN19" s="237"/>
      <c r="KO19" s="237"/>
      <c r="KW19" s="208" t="s">
        <v>1413</v>
      </c>
    </row>
    <row r="20" spans="1:309" x14ac:dyDescent="0.35">
      <c r="A20" s="26" t="s">
        <v>883</v>
      </c>
      <c r="B20" s="237"/>
      <c r="C20" s="237"/>
      <c r="D20" s="237"/>
      <c r="E20" s="237"/>
      <c r="F20" s="237"/>
      <c r="G20" s="237"/>
      <c r="H20" s="237"/>
      <c r="I20" s="237"/>
      <c r="J20" s="237"/>
      <c r="K20" s="237"/>
      <c r="L20" s="237"/>
      <c r="M20" s="237"/>
      <c r="N20" s="237"/>
      <c r="O20" s="237"/>
      <c r="P20" s="237"/>
      <c r="Q20" s="237"/>
      <c r="R20" s="237"/>
      <c r="S20" s="237"/>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c r="BM20" s="237"/>
      <c r="BN20" s="237"/>
      <c r="BO20" s="237"/>
      <c r="BP20" s="237"/>
      <c r="BQ20" s="237"/>
      <c r="BR20" s="237"/>
      <c r="BS20" s="237"/>
      <c r="BT20" s="237"/>
      <c r="BU20" s="237"/>
      <c r="BV20" s="237"/>
      <c r="BW20" s="237"/>
      <c r="BX20" s="237"/>
      <c r="BY20" s="237"/>
      <c r="BZ20" s="237"/>
      <c r="CA20" s="237"/>
      <c r="CB20" s="237"/>
      <c r="CC20" s="237"/>
      <c r="CD20" s="237"/>
      <c r="CE20" s="237"/>
      <c r="CF20" s="237"/>
      <c r="CG20" s="237"/>
      <c r="CH20" s="237"/>
      <c r="CI20" s="237"/>
      <c r="CJ20" s="237"/>
      <c r="CK20" s="237"/>
      <c r="CL20" s="237"/>
      <c r="CM20" s="237"/>
      <c r="CN20" s="237"/>
      <c r="CO20" s="237"/>
      <c r="CP20" s="237"/>
      <c r="CQ20" s="237"/>
      <c r="CR20" s="237"/>
      <c r="CS20" s="237"/>
      <c r="CT20" s="237"/>
      <c r="CU20" s="237"/>
      <c r="CV20" s="237"/>
      <c r="CW20" s="237"/>
      <c r="CX20" s="237"/>
      <c r="CY20" s="237"/>
      <c r="CZ20" s="237"/>
      <c r="DA20" s="237"/>
      <c r="DB20" s="237"/>
      <c r="DC20" s="237"/>
      <c r="DD20" s="237"/>
      <c r="DE20" s="237"/>
      <c r="DF20" s="237"/>
      <c r="DG20" s="237"/>
      <c r="DH20" s="237"/>
      <c r="DI20" s="237"/>
      <c r="DJ20" s="237"/>
      <c r="DK20" s="237"/>
      <c r="DL20" s="237"/>
      <c r="DM20" s="237"/>
      <c r="DN20" s="237"/>
      <c r="DO20" s="237"/>
      <c r="DP20" s="237"/>
      <c r="DQ20" s="237"/>
      <c r="DR20" s="237"/>
      <c r="DS20" s="237"/>
      <c r="DT20" s="237"/>
      <c r="DU20" s="237"/>
      <c r="DV20" s="237"/>
      <c r="DW20" s="237"/>
      <c r="DX20" s="237"/>
      <c r="DY20" s="237"/>
      <c r="DZ20" s="237"/>
      <c r="EA20" s="237"/>
      <c r="EB20" s="237"/>
      <c r="EC20" s="237"/>
      <c r="ED20" s="237"/>
      <c r="EE20" s="237"/>
      <c r="EF20" s="237"/>
      <c r="EG20" s="237"/>
      <c r="EH20" s="237"/>
      <c r="EI20" s="237"/>
      <c r="EJ20" s="237"/>
      <c r="EK20" s="237"/>
      <c r="EL20" s="237"/>
      <c r="EM20" s="237"/>
      <c r="EN20" s="237"/>
      <c r="EO20" s="237"/>
      <c r="EP20" s="237"/>
      <c r="EQ20" s="237"/>
      <c r="ER20" s="237"/>
      <c r="ES20" s="237"/>
      <c r="ET20" s="237"/>
      <c r="EU20" s="237"/>
      <c r="EV20" s="237"/>
      <c r="EW20" s="237"/>
      <c r="EX20" s="237"/>
      <c r="EY20" s="237"/>
      <c r="EZ20" s="237"/>
      <c r="FA20" s="237"/>
      <c r="FB20" s="237"/>
      <c r="FC20" s="237"/>
      <c r="FD20" s="237"/>
      <c r="FE20" s="237"/>
      <c r="FF20" s="237"/>
      <c r="FG20" s="237"/>
      <c r="FH20" s="237"/>
      <c r="FI20" s="237"/>
      <c r="FJ20" s="237"/>
      <c r="FK20" s="237"/>
      <c r="FL20" s="237"/>
      <c r="FM20" s="237"/>
      <c r="FN20" s="237"/>
      <c r="FO20" s="237"/>
      <c r="FP20" s="237"/>
      <c r="FQ20" s="237"/>
      <c r="FR20" s="237"/>
      <c r="FS20" s="237"/>
      <c r="FT20" s="237"/>
      <c r="FU20" s="237"/>
      <c r="FV20" s="237"/>
      <c r="FW20" s="237"/>
      <c r="FX20" s="237"/>
      <c r="FY20" s="237"/>
      <c r="FZ20" s="237"/>
      <c r="GA20" s="237"/>
      <c r="GB20" s="237"/>
      <c r="GC20" s="237"/>
      <c r="GD20" s="237"/>
      <c r="GE20" s="237"/>
      <c r="GF20" s="237"/>
      <c r="GG20" s="237"/>
      <c r="GH20" s="237"/>
      <c r="GI20" s="237"/>
      <c r="GJ20" s="237"/>
      <c r="GK20" s="237"/>
      <c r="GL20" s="237"/>
      <c r="GM20" s="237"/>
      <c r="GN20" s="237"/>
      <c r="GO20" s="237"/>
      <c r="GP20" s="237"/>
      <c r="GQ20" s="237"/>
      <c r="GR20" s="237"/>
      <c r="GS20" s="237"/>
      <c r="GT20" s="237"/>
      <c r="GU20" s="237"/>
      <c r="GV20" s="237"/>
      <c r="GW20" s="237"/>
      <c r="GX20" s="237"/>
      <c r="GY20" s="237"/>
      <c r="GZ20" s="237"/>
      <c r="HA20" s="237"/>
      <c r="HB20" s="237"/>
      <c r="HC20" s="237"/>
      <c r="HD20" s="237"/>
      <c r="HE20" s="237"/>
      <c r="HF20" s="237"/>
      <c r="HG20" s="237"/>
      <c r="HH20" s="237"/>
      <c r="HI20" s="237"/>
      <c r="HJ20" s="237"/>
      <c r="HK20" s="237"/>
      <c r="HL20" s="237"/>
      <c r="HM20" s="237"/>
      <c r="HN20" s="237"/>
      <c r="HO20" s="237"/>
      <c r="HP20" s="237"/>
      <c r="HQ20" s="237"/>
      <c r="HR20" s="237"/>
      <c r="HS20" s="237"/>
      <c r="HT20" s="237"/>
      <c r="HU20" s="237"/>
      <c r="HV20" s="237"/>
      <c r="HW20" s="237"/>
      <c r="HX20" s="237"/>
      <c r="HY20" s="237"/>
      <c r="HZ20" s="237"/>
      <c r="IA20" s="237"/>
      <c r="IB20" s="237"/>
      <c r="IC20" s="237"/>
      <c r="ID20" s="237"/>
      <c r="IE20" s="237"/>
      <c r="IF20" s="237"/>
      <c r="IG20" s="237"/>
      <c r="IH20" s="237"/>
      <c r="II20" s="237"/>
      <c r="IJ20" s="237"/>
      <c r="IK20" s="237"/>
      <c r="IL20" s="237"/>
      <c r="IM20" s="237"/>
      <c r="IN20" s="237"/>
      <c r="IO20" s="237"/>
      <c r="IP20" s="237"/>
      <c r="IQ20" s="237"/>
      <c r="IR20" s="237"/>
      <c r="IS20" s="237"/>
      <c r="IT20" s="237"/>
      <c r="IU20" s="237"/>
      <c r="IV20" s="237"/>
      <c r="IW20" s="237"/>
      <c r="IX20" s="237"/>
      <c r="IY20" s="237"/>
      <c r="IZ20" s="237"/>
      <c r="JA20" s="237"/>
      <c r="JB20" s="237"/>
      <c r="JC20" s="237"/>
      <c r="JD20" s="237"/>
      <c r="JE20" s="237"/>
      <c r="JF20" s="237"/>
      <c r="JG20" s="237"/>
      <c r="JH20" s="237"/>
      <c r="JI20" s="237"/>
      <c r="JJ20" s="237"/>
      <c r="JK20" s="237"/>
      <c r="JL20" s="237"/>
      <c r="JM20" s="237"/>
      <c r="JN20" s="237"/>
      <c r="JO20" s="237"/>
      <c r="JP20" s="237"/>
      <c r="JQ20" s="237"/>
      <c r="JR20" s="237"/>
      <c r="JS20" s="237"/>
      <c r="JT20" s="237"/>
      <c r="JU20" s="237"/>
      <c r="JV20" s="237"/>
      <c r="JW20" s="237"/>
      <c r="JX20" s="237"/>
      <c r="JY20" s="237"/>
      <c r="JZ20" s="237"/>
      <c r="KA20" s="237"/>
      <c r="KB20" s="237"/>
      <c r="KC20" s="237"/>
      <c r="KD20" s="237"/>
      <c r="KE20" s="237"/>
      <c r="KF20" s="237"/>
      <c r="KG20" s="237"/>
      <c r="KH20" s="237"/>
      <c r="KI20" s="237"/>
      <c r="KJ20" s="237"/>
      <c r="KK20" s="237"/>
      <c r="KL20" s="237"/>
      <c r="KM20" s="237"/>
      <c r="KN20" s="237"/>
      <c r="KO20" s="237"/>
      <c r="KW20" s="208" t="s">
        <v>1414</v>
      </c>
    </row>
    <row r="21" spans="1:309" x14ac:dyDescent="0.35">
      <c r="A21" s="26" t="s">
        <v>884</v>
      </c>
      <c r="B21" s="237"/>
      <c r="C21" s="237"/>
      <c r="D21" s="237"/>
      <c r="E21" s="237"/>
      <c r="F21" s="237"/>
      <c r="G21" s="237"/>
      <c r="H21" s="237"/>
      <c r="I21" s="237"/>
      <c r="J21" s="237"/>
      <c r="K21" s="237"/>
      <c r="L21" s="237"/>
      <c r="M21" s="237"/>
      <c r="N21" s="237"/>
      <c r="O21" s="237"/>
      <c r="P21" s="237"/>
      <c r="Q21" s="237"/>
      <c r="R21" s="237"/>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c r="BM21" s="237"/>
      <c r="BN21" s="237"/>
      <c r="BO21" s="237"/>
      <c r="BP21" s="237"/>
      <c r="BQ21" s="237"/>
      <c r="BR21" s="237"/>
      <c r="BS21" s="237"/>
      <c r="BT21" s="237"/>
      <c r="BU21" s="237"/>
      <c r="BV21" s="237"/>
      <c r="BW21" s="237"/>
      <c r="BX21" s="237"/>
      <c r="BY21" s="237"/>
      <c r="BZ21" s="237"/>
      <c r="CA21" s="237"/>
      <c r="CB21" s="237"/>
      <c r="CC21" s="237"/>
      <c r="CD21" s="237"/>
      <c r="CE21" s="237"/>
      <c r="CF21" s="237"/>
      <c r="CG21" s="237"/>
      <c r="CH21" s="237"/>
      <c r="CI21" s="237"/>
      <c r="CJ21" s="237"/>
      <c r="CK21" s="237"/>
      <c r="CL21" s="237"/>
      <c r="CM21" s="237"/>
      <c r="CN21" s="237"/>
      <c r="CO21" s="237"/>
      <c r="CP21" s="237"/>
      <c r="CQ21" s="237"/>
      <c r="CR21" s="237"/>
      <c r="CS21" s="237"/>
      <c r="CT21" s="237"/>
      <c r="CU21" s="237"/>
      <c r="CV21" s="237"/>
      <c r="CW21" s="237"/>
      <c r="CX21" s="237"/>
      <c r="CY21" s="237"/>
      <c r="CZ21" s="237"/>
      <c r="DA21" s="237"/>
      <c r="DB21" s="237"/>
      <c r="DC21" s="237"/>
      <c r="DD21" s="237"/>
      <c r="DE21" s="237"/>
      <c r="DF21" s="237"/>
      <c r="DG21" s="237"/>
      <c r="DH21" s="237"/>
      <c r="DI21" s="237"/>
      <c r="DJ21" s="237"/>
      <c r="DK21" s="237"/>
      <c r="DL21" s="237"/>
      <c r="DM21" s="237"/>
      <c r="DN21" s="237"/>
      <c r="DO21" s="237"/>
      <c r="DP21" s="237"/>
      <c r="DQ21" s="237"/>
      <c r="DR21" s="237"/>
      <c r="DS21" s="237"/>
      <c r="DT21" s="237"/>
      <c r="DU21" s="237"/>
      <c r="DV21" s="237"/>
      <c r="DW21" s="237"/>
      <c r="DX21" s="237"/>
      <c r="DY21" s="237"/>
      <c r="DZ21" s="237"/>
      <c r="EA21" s="237"/>
      <c r="EB21" s="237"/>
      <c r="EC21" s="237"/>
      <c r="ED21" s="237"/>
      <c r="EE21" s="237"/>
      <c r="EF21" s="237"/>
      <c r="EG21" s="237"/>
      <c r="EH21" s="237"/>
      <c r="EI21" s="237"/>
      <c r="EJ21" s="237"/>
      <c r="EK21" s="237"/>
      <c r="EL21" s="237"/>
      <c r="EM21" s="237"/>
      <c r="EN21" s="237"/>
      <c r="EO21" s="237"/>
      <c r="EP21" s="237"/>
      <c r="EQ21" s="237"/>
      <c r="ER21" s="237"/>
      <c r="ES21" s="237"/>
      <c r="ET21" s="237"/>
      <c r="EU21" s="237"/>
      <c r="EV21" s="237"/>
      <c r="EW21" s="237"/>
      <c r="EX21" s="237"/>
      <c r="EY21" s="237"/>
      <c r="EZ21" s="237"/>
      <c r="FA21" s="237"/>
      <c r="FB21" s="237"/>
      <c r="FC21" s="237"/>
      <c r="FD21" s="237"/>
      <c r="FE21" s="237"/>
      <c r="FF21" s="237"/>
      <c r="FG21" s="237"/>
      <c r="FH21" s="237"/>
      <c r="FI21" s="237"/>
      <c r="FJ21" s="237"/>
      <c r="FK21" s="237"/>
      <c r="FL21" s="237"/>
      <c r="FM21" s="237"/>
      <c r="FN21" s="237"/>
      <c r="FO21" s="237"/>
      <c r="FP21" s="237"/>
      <c r="FQ21" s="237"/>
      <c r="FR21" s="237"/>
      <c r="FS21" s="237"/>
      <c r="FT21" s="237"/>
      <c r="FU21" s="237"/>
      <c r="FV21" s="237"/>
      <c r="FW21" s="237"/>
      <c r="FX21" s="237"/>
      <c r="FY21" s="237"/>
      <c r="FZ21" s="237"/>
      <c r="GA21" s="237"/>
      <c r="GB21" s="237"/>
      <c r="GC21" s="237"/>
      <c r="GD21" s="237"/>
      <c r="GE21" s="237"/>
      <c r="GF21" s="237"/>
      <c r="GG21" s="237"/>
      <c r="GH21" s="237"/>
      <c r="GI21" s="237"/>
      <c r="GJ21" s="237"/>
      <c r="GK21" s="237"/>
      <c r="GL21" s="237"/>
      <c r="GM21" s="237"/>
      <c r="GN21" s="237"/>
      <c r="GO21" s="237"/>
      <c r="GP21" s="237"/>
      <c r="GQ21" s="237"/>
      <c r="GR21" s="237"/>
      <c r="GS21" s="237"/>
      <c r="GT21" s="237"/>
      <c r="GU21" s="237"/>
      <c r="GV21" s="237"/>
      <c r="GW21" s="237"/>
      <c r="GX21" s="237"/>
      <c r="GY21" s="237"/>
      <c r="GZ21" s="237"/>
      <c r="HA21" s="237"/>
      <c r="HB21" s="237"/>
      <c r="HC21" s="237"/>
      <c r="HD21" s="237"/>
      <c r="HE21" s="237"/>
      <c r="HF21" s="237"/>
      <c r="HG21" s="237"/>
      <c r="HH21" s="237"/>
      <c r="HI21" s="237"/>
      <c r="HJ21" s="237"/>
      <c r="HK21" s="237"/>
      <c r="HL21" s="237"/>
      <c r="HM21" s="237"/>
      <c r="HN21" s="237"/>
      <c r="HO21" s="237"/>
      <c r="HP21" s="237"/>
      <c r="HQ21" s="237"/>
      <c r="HR21" s="237"/>
      <c r="HS21" s="237"/>
      <c r="HT21" s="237"/>
      <c r="HU21" s="237"/>
      <c r="HV21" s="237"/>
      <c r="HW21" s="237"/>
      <c r="HX21" s="237"/>
      <c r="HY21" s="237"/>
      <c r="HZ21" s="237"/>
      <c r="IA21" s="237"/>
      <c r="IB21" s="237"/>
      <c r="IC21" s="237"/>
      <c r="ID21" s="237"/>
      <c r="IE21" s="237"/>
      <c r="IF21" s="237"/>
      <c r="IG21" s="237"/>
      <c r="IH21" s="237"/>
      <c r="II21" s="237"/>
      <c r="IJ21" s="237"/>
      <c r="IK21" s="237"/>
      <c r="IL21" s="237"/>
      <c r="IM21" s="237"/>
      <c r="IN21" s="237"/>
      <c r="IO21" s="237"/>
      <c r="IP21" s="237"/>
      <c r="IQ21" s="237"/>
      <c r="IR21" s="237"/>
      <c r="IS21" s="237"/>
      <c r="IT21" s="237"/>
      <c r="IU21" s="237"/>
      <c r="IV21" s="237"/>
      <c r="IW21" s="237"/>
      <c r="IX21" s="237"/>
      <c r="IY21" s="237"/>
      <c r="IZ21" s="237"/>
      <c r="JA21" s="237"/>
      <c r="JB21" s="237"/>
      <c r="JC21" s="237"/>
      <c r="JD21" s="237"/>
      <c r="JE21" s="237"/>
      <c r="JF21" s="237"/>
      <c r="JG21" s="237"/>
      <c r="JH21" s="237"/>
      <c r="JI21" s="237"/>
      <c r="JJ21" s="237"/>
      <c r="JK21" s="237"/>
      <c r="JL21" s="237"/>
      <c r="JM21" s="237"/>
      <c r="JN21" s="237"/>
      <c r="JO21" s="237"/>
      <c r="JP21" s="237"/>
      <c r="JQ21" s="237"/>
      <c r="JR21" s="237"/>
      <c r="JS21" s="237"/>
      <c r="JT21" s="237"/>
      <c r="JU21" s="237"/>
      <c r="JV21" s="237"/>
      <c r="JW21" s="237"/>
      <c r="JX21" s="237"/>
      <c r="JY21" s="237"/>
      <c r="JZ21" s="237"/>
      <c r="KA21" s="237"/>
      <c r="KB21" s="237"/>
      <c r="KC21" s="237"/>
      <c r="KD21" s="237"/>
      <c r="KE21" s="237"/>
      <c r="KF21" s="237"/>
      <c r="KG21" s="237"/>
      <c r="KH21" s="237"/>
      <c r="KI21" s="237"/>
      <c r="KJ21" s="237"/>
      <c r="KK21" s="237"/>
      <c r="KL21" s="237"/>
      <c r="KM21" s="237"/>
      <c r="KN21" s="237"/>
      <c r="KO21" s="237"/>
      <c r="KW21" s="208" t="s">
        <v>1415</v>
      </c>
    </row>
    <row r="22" spans="1:309" x14ac:dyDescent="0.35">
      <c r="A22" s="26" t="s">
        <v>885</v>
      </c>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c r="BM22" s="237"/>
      <c r="BN22" s="237"/>
      <c r="BO22" s="237"/>
      <c r="BP22" s="237"/>
      <c r="BQ22" s="237"/>
      <c r="BR22" s="237"/>
      <c r="BS22" s="237"/>
      <c r="BT22" s="237"/>
      <c r="BU22" s="237"/>
      <c r="BV22" s="237"/>
      <c r="BW22" s="237"/>
      <c r="BX22" s="237"/>
      <c r="BY22" s="237"/>
      <c r="BZ22" s="237"/>
      <c r="CA22" s="237"/>
      <c r="CB22" s="237"/>
      <c r="CC22" s="237"/>
      <c r="CD22" s="237"/>
      <c r="CE22" s="237"/>
      <c r="CF22" s="237"/>
      <c r="CG22" s="237"/>
      <c r="CH22" s="237"/>
      <c r="CI22" s="237"/>
      <c r="CJ22" s="237"/>
      <c r="CK22" s="237"/>
      <c r="CL22" s="237"/>
      <c r="CM22" s="237"/>
      <c r="CN22" s="237"/>
      <c r="CO22" s="237"/>
      <c r="CP22" s="237"/>
      <c r="CQ22" s="237"/>
      <c r="CR22" s="237"/>
      <c r="CS22" s="237"/>
      <c r="CT22" s="237"/>
      <c r="CU22" s="237"/>
      <c r="CV22" s="237"/>
      <c r="CW22" s="237"/>
      <c r="CX22" s="237"/>
      <c r="CY22" s="237"/>
      <c r="CZ22" s="237"/>
      <c r="DA22" s="237"/>
      <c r="DB22" s="237"/>
      <c r="DC22" s="237"/>
      <c r="DD22" s="237"/>
      <c r="DE22" s="237"/>
      <c r="DF22" s="237"/>
      <c r="DG22" s="237"/>
      <c r="DH22" s="237"/>
      <c r="DI22" s="237"/>
      <c r="DJ22" s="237"/>
      <c r="DK22" s="237"/>
      <c r="DL22" s="237"/>
      <c r="DM22" s="237"/>
      <c r="DN22" s="237"/>
      <c r="DO22" s="237"/>
      <c r="DP22" s="237"/>
      <c r="DQ22" s="237"/>
      <c r="DR22" s="237"/>
      <c r="DS22" s="237"/>
      <c r="DT22" s="237"/>
      <c r="DU22" s="237"/>
      <c r="DV22" s="237"/>
      <c r="DW22" s="237"/>
      <c r="DX22" s="237"/>
      <c r="DY22" s="237"/>
      <c r="DZ22" s="237"/>
      <c r="EA22" s="237"/>
      <c r="EB22" s="237"/>
      <c r="EC22" s="237"/>
      <c r="ED22" s="237"/>
      <c r="EE22" s="237"/>
      <c r="EF22" s="237"/>
      <c r="EG22" s="237"/>
      <c r="EH22" s="237"/>
      <c r="EI22" s="237"/>
      <c r="EJ22" s="237"/>
      <c r="EK22" s="237"/>
      <c r="EL22" s="237"/>
      <c r="EM22" s="237"/>
      <c r="EN22" s="237"/>
      <c r="EO22" s="237"/>
      <c r="EP22" s="237"/>
      <c r="EQ22" s="237"/>
      <c r="ER22" s="237"/>
      <c r="ES22" s="237"/>
      <c r="ET22" s="237"/>
      <c r="EU22" s="237"/>
      <c r="EV22" s="237"/>
      <c r="EW22" s="237"/>
      <c r="EX22" s="237"/>
      <c r="EY22" s="237"/>
      <c r="EZ22" s="237"/>
      <c r="FA22" s="237"/>
      <c r="FB22" s="237"/>
      <c r="FC22" s="237"/>
      <c r="FD22" s="237"/>
      <c r="FE22" s="237"/>
      <c r="FF22" s="237"/>
      <c r="FG22" s="237"/>
      <c r="FH22" s="237"/>
      <c r="FI22" s="237"/>
      <c r="FJ22" s="237"/>
      <c r="FK22" s="237"/>
      <c r="FL22" s="237"/>
      <c r="FM22" s="237"/>
      <c r="FN22" s="237"/>
      <c r="FO22" s="237"/>
      <c r="FP22" s="237"/>
      <c r="FQ22" s="237"/>
      <c r="FR22" s="237"/>
      <c r="FS22" s="237"/>
      <c r="FT22" s="237"/>
      <c r="FU22" s="237"/>
      <c r="FV22" s="237"/>
      <c r="FW22" s="237"/>
      <c r="FX22" s="237"/>
      <c r="FY22" s="237"/>
      <c r="FZ22" s="237"/>
      <c r="GA22" s="237"/>
      <c r="GB22" s="237"/>
      <c r="GC22" s="237"/>
      <c r="GD22" s="237"/>
      <c r="GE22" s="237"/>
      <c r="GF22" s="237"/>
      <c r="GG22" s="237"/>
      <c r="GH22" s="237"/>
      <c r="GI22" s="237"/>
      <c r="GJ22" s="237"/>
      <c r="GK22" s="237"/>
      <c r="GL22" s="237"/>
      <c r="GM22" s="237"/>
      <c r="GN22" s="237"/>
      <c r="GO22" s="237"/>
      <c r="GP22" s="237"/>
      <c r="GQ22" s="237"/>
      <c r="GR22" s="237"/>
      <c r="GS22" s="237"/>
      <c r="GT22" s="237"/>
      <c r="GU22" s="237"/>
      <c r="GV22" s="237"/>
      <c r="GW22" s="237"/>
      <c r="GX22" s="237"/>
      <c r="GY22" s="237"/>
      <c r="GZ22" s="237"/>
      <c r="HA22" s="237"/>
      <c r="HB22" s="237"/>
      <c r="HC22" s="237"/>
      <c r="HD22" s="237"/>
      <c r="HE22" s="237"/>
      <c r="HF22" s="237"/>
      <c r="HG22" s="237"/>
      <c r="HH22" s="237"/>
      <c r="HI22" s="237"/>
      <c r="HJ22" s="237"/>
      <c r="HK22" s="237"/>
      <c r="HL22" s="237"/>
      <c r="HM22" s="237"/>
      <c r="HN22" s="237"/>
      <c r="HO22" s="237"/>
      <c r="HP22" s="237"/>
      <c r="HQ22" s="237"/>
      <c r="HR22" s="237"/>
      <c r="HS22" s="237"/>
      <c r="HT22" s="237"/>
      <c r="HU22" s="237"/>
      <c r="HV22" s="237"/>
      <c r="HW22" s="237"/>
      <c r="HX22" s="237"/>
      <c r="HY22" s="237"/>
      <c r="HZ22" s="237"/>
      <c r="IA22" s="237"/>
      <c r="IB22" s="237"/>
      <c r="IC22" s="237"/>
      <c r="ID22" s="237"/>
      <c r="IE22" s="237"/>
      <c r="IF22" s="237"/>
      <c r="IG22" s="237"/>
      <c r="IH22" s="237"/>
      <c r="II22" s="237"/>
      <c r="IJ22" s="237"/>
      <c r="IK22" s="237"/>
      <c r="IL22" s="237"/>
      <c r="IM22" s="237"/>
      <c r="IN22" s="237"/>
      <c r="IO22" s="237"/>
      <c r="IP22" s="237"/>
      <c r="IQ22" s="237"/>
      <c r="IR22" s="237"/>
      <c r="IS22" s="237"/>
      <c r="IT22" s="237"/>
      <c r="IU22" s="237"/>
      <c r="IV22" s="237"/>
      <c r="IW22" s="237"/>
      <c r="IX22" s="237"/>
      <c r="IY22" s="237"/>
      <c r="IZ22" s="237"/>
      <c r="JA22" s="237"/>
      <c r="JB22" s="237"/>
      <c r="JC22" s="237"/>
      <c r="JD22" s="237"/>
      <c r="JE22" s="237"/>
      <c r="JF22" s="237"/>
      <c r="JG22" s="237"/>
      <c r="JH22" s="237"/>
      <c r="JI22" s="237"/>
      <c r="JJ22" s="237"/>
      <c r="JK22" s="237"/>
      <c r="JL22" s="237"/>
      <c r="JM22" s="237"/>
      <c r="JN22" s="237"/>
      <c r="JO22" s="237"/>
      <c r="JP22" s="237"/>
      <c r="JQ22" s="237"/>
      <c r="JR22" s="237"/>
      <c r="JS22" s="237"/>
      <c r="JT22" s="237"/>
      <c r="JU22" s="237"/>
      <c r="JV22" s="237"/>
      <c r="JW22" s="237"/>
      <c r="JX22" s="237"/>
      <c r="JY22" s="237"/>
      <c r="JZ22" s="237"/>
      <c r="KA22" s="237"/>
      <c r="KB22" s="237"/>
      <c r="KC22" s="237"/>
      <c r="KD22" s="237"/>
      <c r="KE22" s="237"/>
      <c r="KF22" s="237"/>
      <c r="KG22" s="237"/>
      <c r="KH22" s="237"/>
      <c r="KI22" s="237"/>
      <c r="KJ22" s="237"/>
      <c r="KK22" s="237"/>
      <c r="KL22" s="237"/>
      <c r="KM22" s="237"/>
      <c r="KN22" s="237"/>
      <c r="KO22" s="237"/>
      <c r="KW22" s="208" t="s">
        <v>1416</v>
      </c>
    </row>
    <row r="23" spans="1:309" x14ac:dyDescent="0.35">
      <c r="A23" s="26" t="s">
        <v>886</v>
      </c>
      <c r="B23" s="237"/>
      <c r="C23" s="237"/>
      <c r="D23" s="237"/>
      <c r="E23" s="237"/>
      <c r="F23" s="237"/>
      <c r="G23" s="237"/>
      <c r="H23" s="237"/>
      <c r="I23" s="237"/>
      <c r="J23" s="237"/>
      <c r="K23" s="237"/>
      <c r="L23" s="237"/>
      <c r="M23" s="237"/>
      <c r="N23" s="237"/>
      <c r="O23" s="237"/>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c r="BM23" s="237"/>
      <c r="BN23" s="237"/>
      <c r="BO23" s="237"/>
      <c r="BP23" s="237"/>
      <c r="BQ23" s="237"/>
      <c r="BR23" s="237"/>
      <c r="BS23" s="237"/>
      <c r="BT23" s="237"/>
      <c r="BU23" s="237"/>
      <c r="BV23" s="237"/>
      <c r="BW23" s="237"/>
      <c r="BX23" s="237"/>
      <c r="BY23" s="237"/>
      <c r="BZ23" s="237"/>
      <c r="CA23" s="237"/>
      <c r="CB23" s="237"/>
      <c r="CC23" s="237"/>
      <c r="CD23" s="237"/>
      <c r="CE23" s="237"/>
      <c r="CF23" s="237"/>
      <c r="CG23" s="237"/>
      <c r="CH23" s="237"/>
      <c r="CI23" s="237"/>
      <c r="CJ23" s="237"/>
      <c r="CK23" s="237"/>
      <c r="CL23" s="237"/>
      <c r="CM23" s="237"/>
      <c r="CN23" s="237"/>
      <c r="CO23" s="237"/>
      <c r="CP23" s="237"/>
      <c r="CQ23" s="237"/>
      <c r="CR23" s="237"/>
      <c r="CS23" s="237"/>
      <c r="CT23" s="237"/>
      <c r="CU23" s="237"/>
      <c r="CV23" s="237"/>
      <c r="CW23" s="237"/>
      <c r="CX23" s="237"/>
      <c r="CY23" s="237"/>
      <c r="CZ23" s="237"/>
      <c r="DA23" s="237"/>
      <c r="DB23" s="237"/>
      <c r="DC23" s="237"/>
      <c r="DD23" s="237"/>
      <c r="DE23" s="237"/>
      <c r="DF23" s="237"/>
      <c r="DG23" s="237"/>
      <c r="DH23" s="237"/>
      <c r="DI23" s="237"/>
      <c r="DJ23" s="237"/>
      <c r="DK23" s="237"/>
      <c r="DL23" s="237"/>
      <c r="DM23" s="237"/>
      <c r="DN23" s="237"/>
      <c r="DO23" s="237"/>
      <c r="DP23" s="237"/>
      <c r="DQ23" s="237"/>
      <c r="DR23" s="237"/>
      <c r="DS23" s="237"/>
      <c r="DT23" s="237"/>
      <c r="DU23" s="237"/>
      <c r="DV23" s="237"/>
      <c r="DW23" s="237"/>
      <c r="DX23" s="237"/>
      <c r="DY23" s="237"/>
      <c r="DZ23" s="237"/>
      <c r="EA23" s="237"/>
      <c r="EB23" s="237"/>
      <c r="EC23" s="237"/>
      <c r="ED23" s="237"/>
      <c r="EE23" s="237"/>
      <c r="EF23" s="237"/>
      <c r="EG23" s="237"/>
      <c r="EH23" s="237"/>
      <c r="EI23" s="237"/>
      <c r="EJ23" s="237"/>
      <c r="EK23" s="237"/>
      <c r="EL23" s="237"/>
      <c r="EM23" s="237"/>
      <c r="EN23" s="237"/>
      <c r="EO23" s="237"/>
      <c r="EP23" s="237"/>
      <c r="EQ23" s="237"/>
      <c r="ER23" s="237"/>
      <c r="ES23" s="237"/>
      <c r="ET23" s="237"/>
      <c r="EU23" s="237"/>
      <c r="EV23" s="237"/>
      <c r="EW23" s="237"/>
      <c r="EX23" s="237"/>
      <c r="EY23" s="237"/>
      <c r="EZ23" s="237"/>
      <c r="FA23" s="237"/>
      <c r="FB23" s="237"/>
      <c r="FC23" s="237"/>
      <c r="FD23" s="237"/>
      <c r="FE23" s="237"/>
      <c r="FF23" s="237"/>
      <c r="FG23" s="237"/>
      <c r="FH23" s="237"/>
      <c r="FI23" s="237"/>
      <c r="FJ23" s="237"/>
      <c r="FK23" s="237"/>
      <c r="FL23" s="237"/>
      <c r="FM23" s="237"/>
      <c r="FN23" s="237"/>
      <c r="FO23" s="237"/>
      <c r="FP23" s="237"/>
      <c r="FQ23" s="237"/>
      <c r="FR23" s="237"/>
      <c r="FS23" s="237"/>
      <c r="FT23" s="237"/>
      <c r="FU23" s="237"/>
      <c r="FV23" s="237"/>
      <c r="FW23" s="237"/>
      <c r="FX23" s="237"/>
      <c r="FY23" s="237"/>
      <c r="FZ23" s="237"/>
      <c r="GA23" s="237"/>
      <c r="GB23" s="237"/>
      <c r="GC23" s="237"/>
      <c r="GD23" s="237"/>
      <c r="GE23" s="237"/>
      <c r="GF23" s="237"/>
      <c r="GG23" s="237"/>
      <c r="GH23" s="237"/>
      <c r="GI23" s="237"/>
      <c r="GJ23" s="237"/>
      <c r="GK23" s="237"/>
      <c r="GL23" s="237"/>
      <c r="GM23" s="237"/>
      <c r="GN23" s="237"/>
      <c r="GO23" s="237"/>
      <c r="GP23" s="237"/>
      <c r="GQ23" s="237"/>
      <c r="GR23" s="237"/>
      <c r="GS23" s="237"/>
      <c r="GT23" s="237"/>
      <c r="GU23" s="237"/>
      <c r="GV23" s="237"/>
      <c r="GW23" s="237"/>
      <c r="GX23" s="237"/>
      <c r="GY23" s="237"/>
      <c r="GZ23" s="237"/>
      <c r="HA23" s="237"/>
      <c r="HB23" s="237"/>
      <c r="HC23" s="237"/>
      <c r="HD23" s="237"/>
      <c r="HE23" s="237"/>
      <c r="HF23" s="237"/>
      <c r="HG23" s="237"/>
      <c r="HH23" s="237"/>
      <c r="HI23" s="237"/>
      <c r="HJ23" s="237"/>
      <c r="HK23" s="237"/>
      <c r="HL23" s="237"/>
      <c r="HM23" s="237"/>
      <c r="HN23" s="237"/>
      <c r="HO23" s="237"/>
      <c r="HP23" s="237"/>
      <c r="HQ23" s="237"/>
      <c r="HR23" s="237"/>
      <c r="HS23" s="237"/>
      <c r="HT23" s="237"/>
      <c r="HU23" s="237"/>
      <c r="HV23" s="237"/>
      <c r="HW23" s="237"/>
      <c r="HX23" s="237"/>
      <c r="HY23" s="237"/>
      <c r="HZ23" s="237"/>
      <c r="IA23" s="237"/>
      <c r="IB23" s="237"/>
      <c r="IC23" s="237"/>
      <c r="ID23" s="237"/>
      <c r="IE23" s="237"/>
      <c r="IF23" s="237"/>
      <c r="IG23" s="237"/>
      <c r="IH23" s="237"/>
      <c r="II23" s="237"/>
      <c r="IJ23" s="237"/>
      <c r="IK23" s="237"/>
      <c r="IL23" s="237"/>
      <c r="IM23" s="237"/>
      <c r="IN23" s="237"/>
      <c r="IO23" s="237"/>
      <c r="IP23" s="237"/>
      <c r="IQ23" s="237"/>
      <c r="IR23" s="237"/>
      <c r="IS23" s="237"/>
      <c r="IT23" s="237"/>
      <c r="IU23" s="237"/>
      <c r="IV23" s="237"/>
      <c r="IW23" s="237"/>
      <c r="IX23" s="237"/>
      <c r="IY23" s="237"/>
      <c r="IZ23" s="237"/>
      <c r="JA23" s="237"/>
      <c r="JB23" s="237"/>
      <c r="JC23" s="237"/>
      <c r="JD23" s="237"/>
      <c r="JE23" s="237"/>
      <c r="JF23" s="237"/>
      <c r="JG23" s="237"/>
      <c r="JH23" s="237"/>
      <c r="JI23" s="237"/>
      <c r="JJ23" s="237"/>
      <c r="JK23" s="237"/>
      <c r="JL23" s="237"/>
      <c r="JM23" s="237"/>
      <c r="JN23" s="237"/>
      <c r="JO23" s="237"/>
      <c r="JP23" s="237"/>
      <c r="JQ23" s="237"/>
      <c r="JR23" s="237"/>
      <c r="JS23" s="237"/>
      <c r="JT23" s="237"/>
      <c r="JU23" s="237"/>
      <c r="JV23" s="237"/>
      <c r="JW23" s="237"/>
      <c r="JX23" s="237"/>
      <c r="JY23" s="237"/>
      <c r="JZ23" s="237"/>
      <c r="KA23" s="237"/>
      <c r="KB23" s="237"/>
      <c r="KC23" s="237"/>
      <c r="KD23" s="237"/>
      <c r="KE23" s="237"/>
      <c r="KF23" s="237"/>
      <c r="KG23" s="237"/>
      <c r="KH23" s="237"/>
      <c r="KI23" s="237"/>
      <c r="KJ23" s="237"/>
      <c r="KK23" s="237"/>
      <c r="KL23" s="237"/>
      <c r="KM23" s="237"/>
      <c r="KN23" s="237"/>
      <c r="KO23" s="237"/>
      <c r="KW23" s="386" t="s">
        <v>939</v>
      </c>
    </row>
    <row r="24" spans="1:309" x14ac:dyDescent="0.35">
      <c r="A24" s="26" t="s">
        <v>887</v>
      </c>
      <c r="B24" s="237"/>
      <c r="C24" s="237"/>
      <c r="D24" s="237"/>
      <c r="E24" s="237"/>
      <c r="F24" s="237"/>
      <c r="G24" s="237"/>
      <c r="H24" s="237"/>
      <c r="I24" s="237"/>
      <c r="J24" s="237"/>
      <c r="K24" s="237"/>
      <c r="L24" s="237"/>
      <c r="M24" s="237"/>
      <c r="N24" s="237"/>
      <c r="O24" s="237"/>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c r="BM24" s="237"/>
      <c r="BN24" s="237"/>
      <c r="BO24" s="237"/>
      <c r="BP24" s="237"/>
      <c r="BQ24" s="237"/>
      <c r="BR24" s="237"/>
      <c r="BS24" s="237"/>
      <c r="BT24" s="237"/>
      <c r="BU24" s="237"/>
      <c r="BV24" s="237"/>
      <c r="BW24" s="237"/>
      <c r="BX24" s="237"/>
      <c r="BY24" s="237"/>
      <c r="BZ24" s="237"/>
      <c r="CA24" s="237"/>
      <c r="CB24" s="237"/>
      <c r="CC24" s="237"/>
      <c r="CD24" s="237"/>
      <c r="CE24" s="237"/>
      <c r="CF24" s="237"/>
      <c r="CG24" s="237"/>
      <c r="CH24" s="237"/>
      <c r="CI24" s="237"/>
      <c r="CJ24" s="237"/>
      <c r="CK24" s="237"/>
      <c r="CL24" s="237"/>
      <c r="CM24" s="237"/>
      <c r="CN24" s="237"/>
      <c r="CO24" s="237"/>
      <c r="CP24" s="237"/>
      <c r="CQ24" s="237"/>
      <c r="CR24" s="237"/>
      <c r="CS24" s="237"/>
      <c r="CT24" s="237"/>
      <c r="CU24" s="237"/>
      <c r="CV24" s="237"/>
      <c r="CW24" s="237"/>
      <c r="CX24" s="237"/>
      <c r="CY24" s="237"/>
      <c r="CZ24" s="237"/>
      <c r="DA24" s="237"/>
      <c r="DB24" s="237"/>
      <c r="DC24" s="237"/>
      <c r="DD24" s="237"/>
      <c r="DE24" s="237"/>
      <c r="DF24" s="237"/>
      <c r="DG24" s="237"/>
      <c r="DH24" s="237"/>
      <c r="DI24" s="237"/>
      <c r="DJ24" s="237"/>
      <c r="DK24" s="237"/>
      <c r="DL24" s="237"/>
      <c r="DM24" s="237"/>
      <c r="DN24" s="237"/>
      <c r="DO24" s="237"/>
      <c r="DP24" s="237"/>
      <c r="DQ24" s="237"/>
      <c r="DR24" s="237"/>
      <c r="DS24" s="237"/>
      <c r="DT24" s="237"/>
      <c r="DU24" s="237"/>
      <c r="DV24" s="237"/>
      <c r="DW24" s="237"/>
      <c r="DX24" s="237"/>
      <c r="DY24" s="237"/>
      <c r="DZ24" s="237"/>
      <c r="EA24" s="237"/>
      <c r="EB24" s="237"/>
      <c r="EC24" s="237"/>
      <c r="ED24" s="237"/>
      <c r="EE24" s="237"/>
      <c r="EF24" s="237"/>
      <c r="EG24" s="237"/>
      <c r="EH24" s="237"/>
      <c r="EI24" s="237"/>
      <c r="EJ24" s="237"/>
      <c r="EK24" s="237"/>
      <c r="EL24" s="237"/>
      <c r="EM24" s="237"/>
      <c r="EN24" s="237"/>
      <c r="EO24" s="237"/>
      <c r="EP24" s="237"/>
      <c r="EQ24" s="237"/>
      <c r="ER24" s="237"/>
      <c r="ES24" s="237"/>
      <c r="ET24" s="237"/>
      <c r="EU24" s="237"/>
      <c r="EV24" s="237"/>
      <c r="EW24" s="237"/>
      <c r="EX24" s="237"/>
      <c r="EY24" s="237"/>
      <c r="EZ24" s="237"/>
      <c r="FA24" s="237"/>
      <c r="FB24" s="237"/>
      <c r="FC24" s="237"/>
      <c r="FD24" s="237"/>
      <c r="FE24" s="237"/>
      <c r="FF24" s="237"/>
      <c r="FG24" s="237"/>
      <c r="FH24" s="237"/>
      <c r="FI24" s="237"/>
      <c r="FJ24" s="237"/>
      <c r="FK24" s="237"/>
      <c r="FL24" s="237"/>
      <c r="FM24" s="237"/>
      <c r="FN24" s="237"/>
      <c r="FO24" s="237"/>
      <c r="FP24" s="237"/>
      <c r="FQ24" s="237"/>
      <c r="FR24" s="237"/>
      <c r="FS24" s="237"/>
      <c r="FT24" s="237"/>
      <c r="FU24" s="237"/>
      <c r="FV24" s="237"/>
      <c r="FW24" s="237"/>
      <c r="FX24" s="237"/>
      <c r="FY24" s="237"/>
      <c r="FZ24" s="237"/>
      <c r="GA24" s="237"/>
      <c r="GB24" s="237"/>
      <c r="GC24" s="237"/>
      <c r="GD24" s="237"/>
      <c r="GE24" s="237"/>
      <c r="GF24" s="237"/>
      <c r="GG24" s="237"/>
      <c r="GH24" s="237"/>
      <c r="GI24" s="237"/>
      <c r="GJ24" s="237"/>
      <c r="GK24" s="237"/>
      <c r="GL24" s="237"/>
      <c r="GM24" s="237"/>
      <c r="GN24" s="237"/>
      <c r="GO24" s="237"/>
      <c r="GP24" s="237"/>
      <c r="GQ24" s="237"/>
      <c r="GR24" s="237"/>
      <c r="GS24" s="237"/>
      <c r="GT24" s="237"/>
      <c r="GU24" s="237"/>
      <c r="GV24" s="237"/>
      <c r="GW24" s="237"/>
      <c r="GX24" s="237"/>
      <c r="GY24" s="237"/>
      <c r="GZ24" s="237"/>
      <c r="HA24" s="237"/>
      <c r="HB24" s="237"/>
      <c r="HC24" s="237"/>
      <c r="HD24" s="237"/>
      <c r="HE24" s="237"/>
      <c r="HF24" s="237"/>
      <c r="HG24" s="237"/>
      <c r="HH24" s="237"/>
      <c r="HI24" s="237"/>
      <c r="HJ24" s="237"/>
      <c r="HK24" s="237"/>
      <c r="HL24" s="237"/>
      <c r="HM24" s="237"/>
      <c r="HN24" s="237"/>
      <c r="HO24" s="237"/>
      <c r="HP24" s="237"/>
      <c r="HQ24" s="237"/>
      <c r="HR24" s="237"/>
      <c r="HS24" s="237"/>
      <c r="HT24" s="237"/>
      <c r="HU24" s="237"/>
      <c r="HV24" s="237"/>
      <c r="HW24" s="237"/>
      <c r="HX24" s="237"/>
      <c r="HY24" s="237"/>
      <c r="HZ24" s="237"/>
      <c r="IA24" s="237"/>
      <c r="IB24" s="237"/>
      <c r="IC24" s="237"/>
      <c r="ID24" s="237"/>
      <c r="IE24" s="237"/>
      <c r="IF24" s="237"/>
      <c r="IG24" s="237"/>
      <c r="IH24" s="237"/>
      <c r="II24" s="237"/>
      <c r="IJ24" s="237"/>
      <c r="IK24" s="237"/>
      <c r="IL24" s="237"/>
      <c r="IM24" s="237"/>
      <c r="IN24" s="237"/>
      <c r="IO24" s="237"/>
      <c r="IP24" s="237"/>
      <c r="IQ24" s="237"/>
      <c r="IR24" s="237"/>
      <c r="IS24" s="237"/>
      <c r="IT24" s="237"/>
      <c r="IU24" s="237"/>
      <c r="IV24" s="237"/>
      <c r="IW24" s="237"/>
      <c r="IX24" s="237"/>
      <c r="IY24" s="237"/>
      <c r="IZ24" s="237"/>
      <c r="JA24" s="237"/>
      <c r="JB24" s="237"/>
      <c r="JC24" s="237"/>
      <c r="JD24" s="237"/>
      <c r="JE24" s="237"/>
      <c r="JF24" s="237"/>
      <c r="JG24" s="237"/>
      <c r="JH24" s="237"/>
      <c r="JI24" s="237"/>
      <c r="JJ24" s="237"/>
      <c r="JK24" s="237"/>
      <c r="JL24" s="237"/>
      <c r="JM24" s="237"/>
      <c r="JN24" s="237"/>
      <c r="JO24" s="237"/>
      <c r="JP24" s="237"/>
      <c r="JQ24" s="237"/>
      <c r="JR24" s="237"/>
      <c r="JS24" s="237"/>
      <c r="JT24" s="237"/>
      <c r="JU24" s="237"/>
      <c r="JV24" s="237"/>
      <c r="JW24" s="237"/>
      <c r="JX24" s="237"/>
      <c r="JY24" s="237"/>
      <c r="JZ24" s="237"/>
      <c r="KA24" s="237"/>
      <c r="KB24" s="237"/>
      <c r="KC24" s="237"/>
      <c r="KD24" s="237"/>
      <c r="KE24" s="237"/>
      <c r="KF24" s="237"/>
      <c r="KG24" s="237"/>
      <c r="KH24" s="237"/>
      <c r="KI24" s="237"/>
      <c r="KJ24" s="237"/>
      <c r="KK24" s="237"/>
      <c r="KL24" s="237"/>
      <c r="KM24" s="237"/>
      <c r="KN24" s="237"/>
      <c r="KO24" s="237"/>
      <c r="KW24" s="208" t="s">
        <v>1417</v>
      </c>
    </row>
    <row r="25" spans="1:309" x14ac:dyDescent="0.35">
      <c r="A25" s="26" t="s">
        <v>888</v>
      </c>
      <c r="B25" s="237"/>
      <c r="C25" s="237"/>
      <c r="D25" s="237"/>
      <c r="E25" s="237"/>
      <c r="F25" s="237"/>
      <c r="G25" s="237"/>
      <c r="H25" s="237"/>
      <c r="I25" s="237"/>
      <c r="J25" s="237"/>
      <c r="K25" s="237"/>
      <c r="L25" s="237"/>
      <c r="M25" s="237"/>
      <c r="N25" s="237"/>
      <c r="O25" s="237"/>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237"/>
      <c r="BM25" s="237"/>
      <c r="BN25" s="237"/>
      <c r="BO25" s="237"/>
      <c r="BP25" s="237"/>
      <c r="BQ25" s="237"/>
      <c r="BR25" s="237"/>
      <c r="BS25" s="237"/>
      <c r="BT25" s="237"/>
      <c r="BU25" s="237"/>
      <c r="BV25" s="237"/>
      <c r="BW25" s="237"/>
      <c r="BX25" s="237"/>
      <c r="BY25" s="237"/>
      <c r="BZ25" s="237"/>
      <c r="CA25" s="237"/>
      <c r="CB25" s="237"/>
      <c r="CC25" s="237"/>
      <c r="CD25" s="237"/>
      <c r="CE25" s="237"/>
      <c r="CF25" s="237"/>
      <c r="CG25" s="237"/>
      <c r="CH25" s="237"/>
      <c r="CI25" s="237"/>
      <c r="CJ25" s="237"/>
      <c r="CK25" s="237"/>
      <c r="CL25" s="237"/>
      <c r="CM25" s="237"/>
      <c r="CN25" s="237"/>
      <c r="CO25" s="237"/>
      <c r="CP25" s="237"/>
      <c r="CQ25" s="237"/>
      <c r="CR25" s="237"/>
      <c r="CS25" s="237"/>
      <c r="CT25" s="237"/>
      <c r="CU25" s="237"/>
      <c r="CV25" s="237"/>
      <c r="CW25" s="237"/>
      <c r="CX25" s="237"/>
      <c r="CY25" s="237"/>
      <c r="CZ25" s="237"/>
      <c r="DA25" s="237"/>
      <c r="DB25" s="237"/>
      <c r="DC25" s="237"/>
      <c r="DD25" s="237"/>
      <c r="DE25" s="237"/>
      <c r="DF25" s="237"/>
      <c r="DG25" s="237"/>
      <c r="DH25" s="237"/>
      <c r="DI25" s="237"/>
      <c r="DJ25" s="237"/>
      <c r="DK25" s="237"/>
      <c r="DL25" s="237"/>
      <c r="DM25" s="237"/>
      <c r="DN25" s="237"/>
      <c r="DO25" s="237"/>
      <c r="DP25" s="237"/>
      <c r="DQ25" s="237"/>
      <c r="DR25" s="237"/>
      <c r="DS25" s="237"/>
      <c r="DT25" s="237"/>
      <c r="DU25" s="237"/>
      <c r="DV25" s="237"/>
      <c r="DW25" s="237"/>
      <c r="DX25" s="237"/>
      <c r="DY25" s="237"/>
      <c r="DZ25" s="237"/>
      <c r="EA25" s="237"/>
      <c r="EB25" s="237"/>
      <c r="EC25" s="237"/>
      <c r="ED25" s="237"/>
      <c r="EE25" s="237"/>
      <c r="EF25" s="237"/>
      <c r="EG25" s="237"/>
      <c r="EH25" s="237"/>
      <c r="EI25" s="237"/>
      <c r="EJ25" s="237"/>
      <c r="EK25" s="237"/>
      <c r="EL25" s="237"/>
      <c r="EM25" s="237"/>
      <c r="EN25" s="237"/>
      <c r="EO25" s="237"/>
      <c r="EP25" s="237"/>
      <c r="EQ25" s="237"/>
      <c r="ER25" s="237"/>
      <c r="ES25" s="237"/>
      <c r="ET25" s="237"/>
      <c r="EU25" s="237"/>
      <c r="EV25" s="237"/>
      <c r="EW25" s="237"/>
      <c r="EX25" s="237"/>
      <c r="EY25" s="237"/>
      <c r="EZ25" s="237"/>
      <c r="FA25" s="237"/>
      <c r="FB25" s="237"/>
      <c r="FC25" s="237"/>
      <c r="FD25" s="237"/>
      <c r="FE25" s="237"/>
      <c r="FF25" s="237"/>
      <c r="FG25" s="237"/>
      <c r="FH25" s="237"/>
      <c r="FI25" s="237"/>
      <c r="FJ25" s="237"/>
      <c r="FK25" s="237"/>
      <c r="FL25" s="237"/>
      <c r="FM25" s="237"/>
      <c r="FN25" s="237"/>
      <c r="FO25" s="237"/>
      <c r="FP25" s="237"/>
      <c r="FQ25" s="237"/>
      <c r="FR25" s="237"/>
      <c r="FS25" s="237"/>
      <c r="FT25" s="237"/>
      <c r="FU25" s="237"/>
      <c r="FV25" s="237"/>
      <c r="FW25" s="237"/>
      <c r="FX25" s="237"/>
      <c r="FY25" s="237"/>
      <c r="FZ25" s="237"/>
      <c r="GA25" s="237"/>
      <c r="GB25" s="237"/>
      <c r="GC25" s="237"/>
      <c r="GD25" s="237"/>
      <c r="GE25" s="237"/>
      <c r="GF25" s="237"/>
      <c r="GG25" s="237"/>
      <c r="GH25" s="237"/>
      <c r="GI25" s="237"/>
      <c r="GJ25" s="237"/>
      <c r="GK25" s="237"/>
      <c r="GL25" s="237"/>
      <c r="GM25" s="237"/>
      <c r="GN25" s="237"/>
      <c r="GO25" s="237"/>
      <c r="GP25" s="237"/>
      <c r="GQ25" s="237"/>
      <c r="GR25" s="237"/>
      <c r="GS25" s="237"/>
      <c r="GT25" s="237"/>
      <c r="GU25" s="237"/>
      <c r="GV25" s="237"/>
      <c r="GW25" s="237"/>
      <c r="GX25" s="237"/>
      <c r="GY25" s="237"/>
      <c r="GZ25" s="237"/>
      <c r="HA25" s="237"/>
      <c r="HB25" s="237"/>
      <c r="HC25" s="237"/>
      <c r="HD25" s="237"/>
      <c r="HE25" s="237"/>
      <c r="HF25" s="237"/>
      <c r="HG25" s="237"/>
      <c r="HH25" s="237"/>
      <c r="HI25" s="237"/>
      <c r="HJ25" s="237"/>
      <c r="HK25" s="237"/>
      <c r="HL25" s="237"/>
      <c r="HM25" s="237"/>
      <c r="HN25" s="237"/>
      <c r="HO25" s="237"/>
      <c r="HP25" s="237"/>
      <c r="HQ25" s="237"/>
      <c r="HR25" s="237"/>
      <c r="HS25" s="237"/>
      <c r="HT25" s="237"/>
      <c r="HU25" s="237"/>
      <c r="HV25" s="237"/>
      <c r="HW25" s="237"/>
      <c r="HX25" s="237"/>
      <c r="HY25" s="237"/>
      <c r="HZ25" s="237"/>
      <c r="IA25" s="237"/>
      <c r="IB25" s="237"/>
      <c r="IC25" s="237"/>
      <c r="ID25" s="237"/>
      <c r="IE25" s="237"/>
      <c r="IF25" s="237"/>
      <c r="IG25" s="237"/>
      <c r="IH25" s="237"/>
      <c r="II25" s="237"/>
      <c r="IJ25" s="237"/>
      <c r="IK25" s="237"/>
      <c r="IL25" s="237"/>
      <c r="IM25" s="237"/>
      <c r="IN25" s="237"/>
      <c r="IO25" s="237"/>
      <c r="IP25" s="237"/>
      <c r="IQ25" s="237"/>
      <c r="IR25" s="237"/>
      <c r="IS25" s="237"/>
      <c r="IT25" s="237"/>
      <c r="IU25" s="237"/>
      <c r="IV25" s="237"/>
      <c r="IW25" s="237"/>
      <c r="IX25" s="237"/>
      <c r="IY25" s="237"/>
      <c r="IZ25" s="237"/>
      <c r="JA25" s="237"/>
      <c r="JB25" s="237"/>
      <c r="JC25" s="237"/>
      <c r="JD25" s="237"/>
      <c r="JE25" s="237"/>
      <c r="JF25" s="237"/>
      <c r="JG25" s="237"/>
      <c r="JH25" s="237"/>
      <c r="JI25" s="237"/>
      <c r="JJ25" s="237"/>
      <c r="JK25" s="237"/>
      <c r="JL25" s="237"/>
      <c r="JM25" s="237"/>
      <c r="JN25" s="237"/>
      <c r="JO25" s="237"/>
      <c r="JP25" s="237"/>
      <c r="JQ25" s="237"/>
      <c r="JR25" s="237"/>
      <c r="JS25" s="237"/>
      <c r="JT25" s="237"/>
      <c r="JU25" s="237"/>
      <c r="JV25" s="237"/>
      <c r="JW25" s="237"/>
      <c r="JX25" s="237"/>
      <c r="JY25" s="237"/>
      <c r="JZ25" s="237"/>
      <c r="KA25" s="237"/>
      <c r="KB25" s="237"/>
      <c r="KC25" s="237"/>
      <c r="KD25" s="237"/>
      <c r="KE25" s="237"/>
      <c r="KF25" s="237"/>
      <c r="KG25" s="237"/>
      <c r="KH25" s="237"/>
      <c r="KI25" s="237"/>
      <c r="KJ25" s="237"/>
      <c r="KK25" s="237"/>
      <c r="KL25" s="237"/>
      <c r="KM25" s="237"/>
      <c r="KN25" s="237"/>
      <c r="KO25" s="237"/>
      <c r="KW25" s="208" t="s">
        <v>1418</v>
      </c>
    </row>
    <row r="26" spans="1:309" x14ac:dyDescent="0.35">
      <c r="A26" s="27" t="s">
        <v>889</v>
      </c>
      <c r="B26" s="237"/>
      <c r="C26" s="237"/>
      <c r="D26" s="237"/>
      <c r="E26" s="237"/>
      <c r="F26" s="237"/>
      <c r="G26" s="237"/>
      <c r="H26" s="237"/>
      <c r="I26" s="237"/>
      <c r="J26" s="237"/>
      <c r="K26" s="237"/>
      <c r="L26" s="237"/>
      <c r="M26" s="237"/>
      <c r="N26" s="237"/>
      <c r="O26" s="237"/>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c r="BM26" s="237"/>
      <c r="BN26" s="237"/>
      <c r="BO26" s="237"/>
      <c r="BP26" s="237"/>
      <c r="BQ26" s="237"/>
      <c r="BR26" s="237"/>
      <c r="BS26" s="237"/>
      <c r="BT26" s="237"/>
      <c r="BU26" s="237"/>
      <c r="BV26" s="237"/>
      <c r="BW26" s="237"/>
      <c r="BX26" s="237"/>
      <c r="BY26" s="237"/>
      <c r="BZ26" s="237"/>
      <c r="CA26" s="237"/>
      <c r="CB26" s="237"/>
      <c r="CC26" s="237"/>
      <c r="CD26" s="237"/>
      <c r="CE26" s="237"/>
      <c r="CF26" s="237"/>
      <c r="CG26" s="237"/>
      <c r="CH26" s="237"/>
      <c r="CI26" s="237"/>
      <c r="CJ26" s="237"/>
      <c r="CK26" s="237"/>
      <c r="CL26" s="237"/>
      <c r="CM26" s="237"/>
      <c r="CN26" s="237"/>
      <c r="CO26" s="237"/>
      <c r="CP26" s="237"/>
      <c r="CQ26" s="237"/>
      <c r="CR26" s="237"/>
      <c r="CS26" s="237"/>
      <c r="CT26" s="237"/>
      <c r="CU26" s="237"/>
      <c r="CV26" s="237"/>
      <c r="CW26" s="237"/>
      <c r="CX26" s="237"/>
      <c r="CY26" s="237"/>
      <c r="CZ26" s="237"/>
      <c r="DA26" s="237"/>
      <c r="DB26" s="237"/>
      <c r="DC26" s="237"/>
      <c r="DD26" s="237"/>
      <c r="DE26" s="237"/>
      <c r="DF26" s="237"/>
      <c r="DG26" s="237"/>
      <c r="DH26" s="237"/>
      <c r="DI26" s="237"/>
      <c r="DJ26" s="237"/>
      <c r="DK26" s="237"/>
      <c r="DL26" s="237"/>
      <c r="DM26" s="237"/>
      <c r="DN26" s="237"/>
      <c r="DO26" s="237"/>
      <c r="DP26" s="237"/>
      <c r="DQ26" s="237"/>
      <c r="DR26" s="237"/>
      <c r="DS26" s="237"/>
      <c r="DT26" s="237"/>
      <c r="DU26" s="237"/>
      <c r="DV26" s="237"/>
      <c r="DW26" s="237"/>
      <c r="DX26" s="237"/>
      <c r="DY26" s="237"/>
      <c r="DZ26" s="237"/>
      <c r="EA26" s="237"/>
      <c r="EB26" s="237"/>
      <c r="EC26" s="237"/>
      <c r="ED26" s="237"/>
      <c r="EE26" s="237"/>
      <c r="EF26" s="237"/>
      <c r="EG26" s="237"/>
      <c r="EH26" s="237"/>
      <c r="EI26" s="237"/>
      <c r="EJ26" s="237"/>
      <c r="EK26" s="237"/>
      <c r="EL26" s="237"/>
      <c r="EM26" s="237"/>
      <c r="EN26" s="237"/>
      <c r="EO26" s="237"/>
      <c r="EP26" s="237"/>
      <c r="EQ26" s="237"/>
      <c r="ER26" s="237"/>
      <c r="ES26" s="237"/>
      <c r="ET26" s="237"/>
      <c r="EU26" s="237"/>
      <c r="EV26" s="237"/>
      <c r="EW26" s="237"/>
      <c r="EX26" s="237"/>
      <c r="EY26" s="237"/>
      <c r="EZ26" s="237"/>
      <c r="FA26" s="237"/>
      <c r="FB26" s="237"/>
      <c r="FC26" s="237"/>
      <c r="FD26" s="237"/>
      <c r="FE26" s="237"/>
      <c r="FF26" s="237"/>
      <c r="FG26" s="237"/>
      <c r="FH26" s="237"/>
      <c r="FI26" s="237"/>
      <c r="FJ26" s="237"/>
      <c r="FK26" s="237"/>
      <c r="FL26" s="237"/>
      <c r="FM26" s="237"/>
      <c r="FN26" s="237"/>
      <c r="FO26" s="237"/>
      <c r="FP26" s="237"/>
      <c r="FQ26" s="237"/>
      <c r="FR26" s="237"/>
      <c r="FS26" s="237"/>
      <c r="FT26" s="237"/>
      <c r="FU26" s="237"/>
      <c r="FV26" s="237"/>
      <c r="FW26" s="237"/>
      <c r="FX26" s="237"/>
      <c r="FY26" s="237"/>
      <c r="FZ26" s="237"/>
      <c r="GA26" s="237"/>
      <c r="GB26" s="237"/>
      <c r="GC26" s="237"/>
      <c r="GD26" s="237"/>
      <c r="GE26" s="237"/>
      <c r="GF26" s="237"/>
      <c r="GG26" s="237"/>
      <c r="GH26" s="237"/>
      <c r="GI26" s="237"/>
      <c r="GJ26" s="237"/>
      <c r="GK26" s="237"/>
      <c r="GL26" s="237"/>
      <c r="GM26" s="237"/>
      <c r="GN26" s="237"/>
      <c r="GO26" s="237"/>
      <c r="GP26" s="237"/>
      <c r="GQ26" s="237"/>
      <c r="GR26" s="237"/>
      <c r="GS26" s="237"/>
      <c r="GT26" s="237"/>
      <c r="GU26" s="237"/>
      <c r="GV26" s="237"/>
      <c r="GW26" s="237"/>
      <c r="GX26" s="237"/>
      <c r="GY26" s="237"/>
      <c r="GZ26" s="237"/>
      <c r="HA26" s="237"/>
      <c r="HB26" s="237"/>
      <c r="HC26" s="237"/>
      <c r="HD26" s="237"/>
      <c r="HE26" s="237"/>
      <c r="HF26" s="237"/>
      <c r="HG26" s="237"/>
      <c r="HH26" s="237"/>
      <c r="HI26" s="237"/>
      <c r="HJ26" s="237"/>
      <c r="HK26" s="237"/>
      <c r="HL26" s="237"/>
      <c r="HM26" s="237"/>
      <c r="HN26" s="237"/>
      <c r="HO26" s="237"/>
      <c r="HP26" s="237"/>
      <c r="HQ26" s="237"/>
      <c r="HR26" s="237"/>
      <c r="HS26" s="237"/>
      <c r="HT26" s="237"/>
      <c r="HU26" s="237"/>
      <c r="HV26" s="237"/>
      <c r="HW26" s="237"/>
      <c r="HX26" s="237"/>
      <c r="HY26" s="237"/>
      <c r="HZ26" s="237"/>
      <c r="IA26" s="237"/>
      <c r="IB26" s="237"/>
      <c r="IC26" s="237"/>
      <c r="ID26" s="237"/>
      <c r="IE26" s="237"/>
      <c r="IF26" s="237"/>
      <c r="IG26" s="237"/>
      <c r="IH26" s="237"/>
      <c r="II26" s="237"/>
      <c r="IJ26" s="237"/>
      <c r="IK26" s="237"/>
      <c r="IL26" s="237"/>
      <c r="IM26" s="237"/>
      <c r="IN26" s="237"/>
      <c r="IO26" s="237"/>
      <c r="IP26" s="237"/>
      <c r="IQ26" s="237"/>
      <c r="IR26" s="237"/>
      <c r="IS26" s="237"/>
      <c r="IT26" s="237"/>
      <c r="IU26" s="237"/>
      <c r="IV26" s="237"/>
      <c r="IW26" s="237"/>
      <c r="IX26" s="237"/>
      <c r="IY26" s="237"/>
      <c r="IZ26" s="237"/>
      <c r="JA26" s="237"/>
      <c r="JB26" s="237"/>
      <c r="JC26" s="237"/>
      <c r="JD26" s="237"/>
      <c r="JE26" s="237"/>
      <c r="JF26" s="237"/>
      <c r="JG26" s="237"/>
      <c r="JH26" s="237"/>
      <c r="JI26" s="237"/>
      <c r="JJ26" s="237"/>
      <c r="JK26" s="237"/>
      <c r="JL26" s="237"/>
      <c r="JM26" s="237"/>
      <c r="JN26" s="237"/>
      <c r="JO26" s="237"/>
      <c r="JP26" s="237"/>
      <c r="JQ26" s="237"/>
      <c r="JR26" s="237"/>
      <c r="JS26" s="237"/>
      <c r="JT26" s="237"/>
      <c r="JU26" s="237"/>
      <c r="JV26" s="237"/>
      <c r="JW26" s="237"/>
      <c r="JX26" s="237"/>
      <c r="JY26" s="237"/>
      <c r="JZ26" s="237"/>
      <c r="KA26" s="237"/>
      <c r="KB26" s="237"/>
      <c r="KC26" s="237"/>
      <c r="KD26" s="237"/>
      <c r="KE26" s="237"/>
      <c r="KF26" s="237"/>
      <c r="KG26" s="237"/>
      <c r="KH26" s="237"/>
      <c r="KI26" s="237"/>
      <c r="KJ26" s="237"/>
      <c r="KK26" s="237"/>
      <c r="KL26" s="237"/>
      <c r="KM26" s="237"/>
      <c r="KN26" s="237"/>
      <c r="KO26" s="237"/>
      <c r="KW26" s="208" t="s">
        <v>1419</v>
      </c>
    </row>
    <row r="27" spans="1:309" x14ac:dyDescent="0.35">
      <c r="A27" s="27" t="s">
        <v>890</v>
      </c>
      <c r="B27" s="237"/>
      <c r="C27" s="237"/>
      <c r="D27" s="237"/>
      <c r="E27" s="237"/>
      <c r="F27" s="237"/>
      <c r="G27" s="237"/>
      <c r="H27" s="237"/>
      <c r="I27" s="237"/>
      <c r="J27" s="237"/>
      <c r="K27" s="237"/>
      <c r="L27" s="237"/>
      <c r="M27" s="237"/>
      <c r="N27" s="237"/>
      <c r="O27" s="237"/>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c r="BM27" s="237"/>
      <c r="BN27" s="237"/>
      <c r="BO27" s="237"/>
      <c r="BP27" s="237"/>
      <c r="BQ27" s="237"/>
      <c r="BR27" s="237"/>
      <c r="BS27" s="237"/>
      <c r="BT27" s="237"/>
      <c r="BU27" s="237"/>
      <c r="BV27" s="237"/>
      <c r="BW27" s="237"/>
      <c r="BX27" s="237"/>
      <c r="BY27" s="237"/>
      <c r="BZ27" s="237"/>
      <c r="CA27" s="237"/>
      <c r="CB27" s="237"/>
      <c r="CC27" s="237"/>
      <c r="CD27" s="237"/>
      <c r="CE27" s="237"/>
      <c r="CF27" s="237"/>
      <c r="CG27" s="237"/>
      <c r="CH27" s="237"/>
      <c r="CI27" s="237"/>
      <c r="CJ27" s="237"/>
      <c r="CK27" s="237"/>
      <c r="CL27" s="237"/>
      <c r="CM27" s="237"/>
      <c r="CN27" s="237"/>
      <c r="CO27" s="237"/>
      <c r="CP27" s="237"/>
      <c r="CQ27" s="237"/>
      <c r="CR27" s="237"/>
      <c r="CS27" s="237"/>
      <c r="CT27" s="237"/>
      <c r="CU27" s="237"/>
      <c r="CV27" s="237"/>
      <c r="CW27" s="237"/>
      <c r="CX27" s="237"/>
      <c r="CY27" s="237"/>
      <c r="CZ27" s="237"/>
      <c r="DA27" s="237"/>
      <c r="DB27" s="237"/>
      <c r="DC27" s="237"/>
      <c r="DD27" s="237"/>
      <c r="DE27" s="237"/>
      <c r="DF27" s="237"/>
      <c r="DG27" s="237"/>
      <c r="DH27" s="237"/>
      <c r="DI27" s="237"/>
      <c r="DJ27" s="237"/>
      <c r="DK27" s="237"/>
      <c r="DL27" s="237"/>
      <c r="DM27" s="237"/>
      <c r="DN27" s="237"/>
      <c r="DO27" s="237"/>
      <c r="DP27" s="237"/>
      <c r="DQ27" s="237"/>
      <c r="DR27" s="237"/>
      <c r="DS27" s="237"/>
      <c r="DT27" s="237"/>
      <c r="DU27" s="237"/>
      <c r="DV27" s="237"/>
      <c r="DW27" s="237"/>
      <c r="DX27" s="237"/>
      <c r="DY27" s="237"/>
      <c r="DZ27" s="237"/>
      <c r="EA27" s="237"/>
      <c r="EB27" s="237"/>
      <c r="EC27" s="237"/>
      <c r="ED27" s="237"/>
      <c r="EE27" s="237"/>
      <c r="EF27" s="237"/>
      <c r="EG27" s="237"/>
      <c r="EH27" s="237"/>
      <c r="EI27" s="237"/>
      <c r="EJ27" s="237"/>
      <c r="EK27" s="237"/>
      <c r="EL27" s="237"/>
      <c r="EM27" s="237"/>
      <c r="EN27" s="237"/>
      <c r="EO27" s="237"/>
      <c r="EP27" s="237"/>
      <c r="EQ27" s="237"/>
      <c r="ER27" s="237"/>
      <c r="ES27" s="237"/>
      <c r="ET27" s="237"/>
      <c r="EU27" s="237"/>
      <c r="EV27" s="237"/>
      <c r="EW27" s="237"/>
      <c r="EX27" s="237"/>
      <c r="EY27" s="237"/>
      <c r="EZ27" s="237"/>
      <c r="FA27" s="237"/>
      <c r="FB27" s="237"/>
      <c r="FC27" s="237"/>
      <c r="FD27" s="237"/>
      <c r="FE27" s="237"/>
      <c r="FF27" s="237"/>
      <c r="FG27" s="237"/>
      <c r="FH27" s="237"/>
      <c r="FI27" s="237"/>
      <c r="FJ27" s="237"/>
      <c r="FK27" s="237"/>
      <c r="FL27" s="237"/>
      <c r="FM27" s="237"/>
      <c r="FN27" s="237"/>
      <c r="FO27" s="237"/>
      <c r="FP27" s="237"/>
      <c r="FQ27" s="237"/>
      <c r="FR27" s="237"/>
      <c r="FS27" s="237"/>
      <c r="FT27" s="237"/>
      <c r="FU27" s="237"/>
      <c r="FV27" s="237"/>
      <c r="FW27" s="237"/>
      <c r="FX27" s="237"/>
      <c r="FY27" s="237"/>
      <c r="FZ27" s="237"/>
      <c r="GA27" s="237"/>
      <c r="GB27" s="237"/>
      <c r="GC27" s="237"/>
      <c r="GD27" s="237"/>
      <c r="GE27" s="237"/>
      <c r="GF27" s="237"/>
      <c r="GG27" s="237"/>
      <c r="GH27" s="237"/>
      <c r="GI27" s="237"/>
      <c r="GJ27" s="237"/>
      <c r="GK27" s="237"/>
      <c r="GL27" s="237"/>
      <c r="GM27" s="237"/>
      <c r="GN27" s="237"/>
      <c r="GO27" s="237"/>
      <c r="GP27" s="237"/>
      <c r="GQ27" s="237"/>
      <c r="GR27" s="237"/>
      <c r="GS27" s="237"/>
      <c r="GT27" s="237"/>
      <c r="GU27" s="237"/>
      <c r="GV27" s="237"/>
      <c r="GW27" s="237"/>
      <c r="GX27" s="237"/>
      <c r="GY27" s="237"/>
      <c r="GZ27" s="237"/>
      <c r="HA27" s="237"/>
      <c r="HB27" s="237"/>
      <c r="HC27" s="237"/>
      <c r="HD27" s="237"/>
      <c r="HE27" s="237"/>
      <c r="HF27" s="237"/>
      <c r="HG27" s="237"/>
      <c r="HH27" s="237"/>
      <c r="HI27" s="237"/>
      <c r="HJ27" s="237"/>
      <c r="HK27" s="237"/>
      <c r="HL27" s="237"/>
      <c r="HM27" s="237"/>
      <c r="HN27" s="237"/>
      <c r="HO27" s="237"/>
      <c r="HP27" s="237"/>
      <c r="HQ27" s="237"/>
      <c r="HR27" s="237"/>
      <c r="HS27" s="237"/>
      <c r="HT27" s="237"/>
      <c r="HU27" s="237"/>
      <c r="HV27" s="237"/>
      <c r="HW27" s="237"/>
      <c r="HX27" s="237"/>
      <c r="HY27" s="237"/>
      <c r="HZ27" s="237"/>
      <c r="IA27" s="237"/>
      <c r="IB27" s="237"/>
      <c r="IC27" s="237"/>
      <c r="ID27" s="237"/>
      <c r="IE27" s="237"/>
      <c r="IF27" s="237"/>
      <c r="IG27" s="237"/>
      <c r="IH27" s="237"/>
      <c r="II27" s="237"/>
      <c r="IJ27" s="237"/>
      <c r="IK27" s="237"/>
      <c r="IL27" s="237"/>
      <c r="IM27" s="237"/>
      <c r="IN27" s="237"/>
      <c r="IO27" s="237"/>
      <c r="IP27" s="237"/>
      <c r="IQ27" s="237"/>
      <c r="IR27" s="237"/>
      <c r="IS27" s="237"/>
      <c r="IT27" s="237"/>
      <c r="IU27" s="237"/>
      <c r="IV27" s="237"/>
      <c r="IW27" s="237"/>
      <c r="IX27" s="237"/>
      <c r="IY27" s="237"/>
      <c r="IZ27" s="237"/>
      <c r="JA27" s="237"/>
      <c r="JB27" s="237"/>
      <c r="JC27" s="237"/>
      <c r="JD27" s="237"/>
      <c r="JE27" s="237"/>
      <c r="JF27" s="237"/>
      <c r="JG27" s="237"/>
      <c r="JH27" s="237"/>
      <c r="JI27" s="237"/>
      <c r="JJ27" s="237"/>
      <c r="JK27" s="237"/>
      <c r="JL27" s="237"/>
      <c r="JM27" s="237"/>
      <c r="JN27" s="237"/>
      <c r="JO27" s="237"/>
      <c r="JP27" s="237"/>
      <c r="JQ27" s="237"/>
      <c r="JR27" s="237"/>
      <c r="JS27" s="237"/>
      <c r="JT27" s="237"/>
      <c r="JU27" s="237"/>
      <c r="JV27" s="237"/>
      <c r="JW27" s="237"/>
      <c r="JX27" s="237"/>
      <c r="JY27" s="237"/>
      <c r="JZ27" s="237"/>
      <c r="KA27" s="237"/>
      <c r="KB27" s="237"/>
      <c r="KC27" s="237"/>
      <c r="KD27" s="237"/>
      <c r="KE27" s="237"/>
      <c r="KF27" s="237"/>
      <c r="KG27" s="237"/>
      <c r="KH27" s="237"/>
      <c r="KI27" s="237"/>
      <c r="KJ27" s="237"/>
      <c r="KK27" s="237"/>
      <c r="KL27" s="237"/>
      <c r="KM27" s="237"/>
      <c r="KN27" s="237"/>
      <c r="KO27" s="237"/>
      <c r="KW27" s="208" t="s">
        <v>1420</v>
      </c>
    </row>
    <row r="28" spans="1:309" x14ac:dyDescent="0.35">
      <c r="A28" s="27" t="s">
        <v>891</v>
      </c>
      <c r="B28" s="237"/>
      <c r="C28" s="237"/>
      <c r="D28" s="237"/>
      <c r="E28" s="237"/>
      <c r="F28" s="237"/>
      <c r="G28" s="237"/>
      <c r="H28" s="237"/>
      <c r="I28" s="237"/>
      <c r="J28" s="237"/>
      <c r="K28" s="237"/>
      <c r="L28" s="237"/>
      <c r="M28" s="237"/>
      <c r="N28" s="237"/>
      <c r="O28" s="237"/>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c r="BM28" s="237"/>
      <c r="BN28" s="237"/>
      <c r="BO28" s="237"/>
      <c r="BP28" s="237"/>
      <c r="BQ28" s="237"/>
      <c r="BR28" s="237"/>
      <c r="BS28" s="237"/>
      <c r="BT28" s="237"/>
      <c r="BU28" s="237"/>
      <c r="BV28" s="237"/>
      <c r="BW28" s="237"/>
      <c r="BX28" s="237"/>
      <c r="BY28" s="237"/>
      <c r="BZ28" s="237"/>
      <c r="CA28" s="237"/>
      <c r="CB28" s="237"/>
      <c r="CC28" s="237"/>
      <c r="CD28" s="237"/>
      <c r="CE28" s="237"/>
      <c r="CF28" s="237"/>
      <c r="CG28" s="237"/>
      <c r="CH28" s="237"/>
      <c r="CI28" s="237"/>
      <c r="CJ28" s="237"/>
      <c r="CK28" s="237"/>
      <c r="CL28" s="237"/>
      <c r="CM28" s="237"/>
      <c r="CN28" s="237"/>
      <c r="CO28" s="237"/>
      <c r="CP28" s="237"/>
      <c r="CQ28" s="237"/>
      <c r="CR28" s="237"/>
      <c r="CS28" s="237"/>
      <c r="CT28" s="237"/>
      <c r="CU28" s="237"/>
      <c r="CV28" s="237"/>
      <c r="CW28" s="237"/>
      <c r="CX28" s="237"/>
      <c r="CY28" s="237"/>
      <c r="CZ28" s="237"/>
      <c r="DA28" s="237"/>
      <c r="DB28" s="237"/>
      <c r="DC28" s="237"/>
      <c r="DD28" s="237"/>
      <c r="DE28" s="237"/>
      <c r="DF28" s="237"/>
      <c r="DG28" s="237"/>
      <c r="DH28" s="237"/>
      <c r="DI28" s="237"/>
      <c r="DJ28" s="237"/>
      <c r="DK28" s="237"/>
      <c r="DL28" s="237"/>
      <c r="DM28" s="237"/>
      <c r="DN28" s="237"/>
      <c r="DO28" s="237"/>
      <c r="DP28" s="237"/>
      <c r="DQ28" s="237"/>
      <c r="DR28" s="237"/>
      <c r="DS28" s="237"/>
      <c r="DT28" s="237"/>
      <c r="DU28" s="237"/>
      <c r="DV28" s="237"/>
      <c r="DW28" s="237"/>
      <c r="DX28" s="237"/>
      <c r="DY28" s="237"/>
      <c r="DZ28" s="237"/>
      <c r="EA28" s="237"/>
      <c r="EB28" s="237"/>
      <c r="EC28" s="237"/>
      <c r="ED28" s="237"/>
      <c r="EE28" s="237"/>
      <c r="EF28" s="237"/>
      <c r="EG28" s="237"/>
      <c r="EH28" s="237"/>
      <c r="EI28" s="237"/>
      <c r="EJ28" s="237"/>
      <c r="EK28" s="237"/>
      <c r="EL28" s="237"/>
      <c r="EM28" s="237"/>
      <c r="EN28" s="237"/>
      <c r="EO28" s="237"/>
      <c r="EP28" s="237"/>
      <c r="EQ28" s="237"/>
      <c r="ER28" s="237"/>
      <c r="ES28" s="237"/>
      <c r="ET28" s="237"/>
      <c r="EU28" s="237"/>
      <c r="EV28" s="237"/>
      <c r="EW28" s="237"/>
      <c r="EX28" s="237"/>
      <c r="EY28" s="237"/>
      <c r="EZ28" s="237"/>
      <c r="FA28" s="237"/>
      <c r="FB28" s="237"/>
      <c r="FC28" s="237"/>
      <c r="FD28" s="237"/>
      <c r="FE28" s="237"/>
      <c r="FF28" s="237"/>
      <c r="FG28" s="237"/>
      <c r="FH28" s="237"/>
      <c r="FI28" s="237"/>
      <c r="FJ28" s="237"/>
      <c r="FK28" s="237"/>
      <c r="FL28" s="237"/>
      <c r="FM28" s="237"/>
      <c r="FN28" s="237"/>
      <c r="FO28" s="237"/>
      <c r="FP28" s="237"/>
      <c r="FQ28" s="237"/>
      <c r="FR28" s="237"/>
      <c r="FS28" s="237"/>
      <c r="FT28" s="237"/>
      <c r="FU28" s="237"/>
      <c r="FV28" s="237"/>
      <c r="FW28" s="237"/>
      <c r="FX28" s="237"/>
      <c r="FY28" s="237"/>
      <c r="FZ28" s="237"/>
      <c r="GA28" s="237"/>
      <c r="GB28" s="237"/>
      <c r="GC28" s="237"/>
      <c r="GD28" s="237"/>
      <c r="GE28" s="237"/>
      <c r="GF28" s="237"/>
      <c r="GG28" s="237"/>
      <c r="GH28" s="237"/>
      <c r="GI28" s="237"/>
      <c r="GJ28" s="237"/>
      <c r="GK28" s="237"/>
      <c r="GL28" s="237"/>
      <c r="GM28" s="237"/>
      <c r="GN28" s="237"/>
      <c r="GO28" s="237"/>
      <c r="GP28" s="237"/>
      <c r="GQ28" s="237"/>
      <c r="GR28" s="237"/>
      <c r="GS28" s="237"/>
      <c r="GT28" s="237"/>
      <c r="GU28" s="237"/>
      <c r="GV28" s="237"/>
      <c r="GW28" s="237"/>
      <c r="GX28" s="237"/>
      <c r="GY28" s="237"/>
      <c r="GZ28" s="237"/>
      <c r="HA28" s="237"/>
      <c r="HB28" s="237"/>
      <c r="HC28" s="237"/>
      <c r="HD28" s="237"/>
      <c r="HE28" s="237"/>
      <c r="HF28" s="237"/>
      <c r="HG28" s="237"/>
      <c r="HH28" s="237"/>
      <c r="HI28" s="237"/>
      <c r="HJ28" s="237"/>
      <c r="HK28" s="237"/>
      <c r="HL28" s="237"/>
      <c r="HM28" s="237"/>
      <c r="HN28" s="237"/>
      <c r="HO28" s="237"/>
      <c r="HP28" s="237"/>
      <c r="HQ28" s="237"/>
      <c r="HR28" s="237"/>
      <c r="HS28" s="237"/>
      <c r="HT28" s="237"/>
      <c r="HU28" s="237"/>
      <c r="HV28" s="237"/>
      <c r="HW28" s="237"/>
      <c r="HX28" s="237"/>
      <c r="HY28" s="237"/>
      <c r="HZ28" s="237"/>
      <c r="IA28" s="237"/>
      <c r="IB28" s="237"/>
      <c r="IC28" s="237"/>
      <c r="ID28" s="237"/>
      <c r="IE28" s="237"/>
      <c r="IF28" s="237"/>
      <c r="IG28" s="237"/>
      <c r="IH28" s="237"/>
      <c r="II28" s="237"/>
      <c r="IJ28" s="237"/>
      <c r="IK28" s="237"/>
      <c r="IL28" s="237"/>
      <c r="IM28" s="237"/>
      <c r="IN28" s="237"/>
      <c r="IO28" s="237"/>
      <c r="IP28" s="237"/>
      <c r="IQ28" s="237"/>
      <c r="IR28" s="237"/>
      <c r="IS28" s="237"/>
      <c r="IT28" s="237"/>
      <c r="IU28" s="237"/>
      <c r="IV28" s="237"/>
      <c r="IW28" s="237"/>
      <c r="IX28" s="237"/>
      <c r="IY28" s="237"/>
      <c r="IZ28" s="237"/>
      <c r="JA28" s="237"/>
      <c r="JB28" s="237"/>
      <c r="JC28" s="237"/>
      <c r="JD28" s="237"/>
      <c r="JE28" s="237"/>
      <c r="JF28" s="237"/>
      <c r="JG28" s="237"/>
      <c r="JH28" s="237"/>
      <c r="JI28" s="237"/>
      <c r="JJ28" s="237"/>
      <c r="JK28" s="237"/>
      <c r="JL28" s="237"/>
      <c r="JM28" s="237"/>
      <c r="JN28" s="237"/>
      <c r="JO28" s="237"/>
      <c r="JP28" s="237"/>
      <c r="JQ28" s="237"/>
      <c r="JR28" s="237"/>
      <c r="JS28" s="237"/>
      <c r="JT28" s="237"/>
      <c r="JU28" s="237"/>
      <c r="JV28" s="237"/>
      <c r="JW28" s="237"/>
      <c r="JX28" s="237"/>
      <c r="JY28" s="237"/>
      <c r="JZ28" s="237"/>
      <c r="KA28" s="237"/>
      <c r="KB28" s="237"/>
      <c r="KC28" s="237"/>
      <c r="KD28" s="237"/>
      <c r="KE28" s="237"/>
      <c r="KF28" s="237"/>
      <c r="KG28" s="237"/>
      <c r="KH28" s="237"/>
      <c r="KI28" s="237"/>
      <c r="KJ28" s="237"/>
      <c r="KK28" s="237"/>
      <c r="KL28" s="237"/>
      <c r="KM28" s="237"/>
      <c r="KN28" s="237"/>
      <c r="KO28" s="237"/>
      <c r="KW28" s="208" t="s">
        <v>1421</v>
      </c>
    </row>
    <row r="29" spans="1:309" x14ac:dyDescent="0.35">
      <c r="A29" s="27" t="s">
        <v>892</v>
      </c>
      <c r="B29" s="237"/>
      <c r="C29" s="237"/>
      <c r="D29" s="237"/>
      <c r="E29" s="237"/>
      <c r="F29" s="237"/>
      <c r="G29" s="237"/>
      <c r="H29" s="237"/>
      <c r="I29" s="237"/>
      <c r="J29" s="237"/>
      <c r="K29" s="237"/>
      <c r="L29" s="237"/>
      <c r="M29" s="237"/>
      <c r="N29" s="237"/>
      <c r="O29" s="237"/>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c r="BM29" s="237"/>
      <c r="BN29" s="237"/>
      <c r="BO29" s="237"/>
      <c r="BP29" s="237"/>
      <c r="BQ29" s="237"/>
      <c r="BR29" s="237"/>
      <c r="BS29" s="237"/>
      <c r="BT29" s="237"/>
      <c r="BU29" s="237"/>
      <c r="BV29" s="237"/>
      <c r="BW29" s="237"/>
      <c r="BX29" s="237"/>
      <c r="BY29" s="237"/>
      <c r="BZ29" s="237"/>
      <c r="CA29" s="237"/>
      <c r="CB29" s="237"/>
      <c r="CC29" s="237"/>
      <c r="CD29" s="237"/>
      <c r="CE29" s="237"/>
      <c r="CF29" s="237"/>
      <c r="CG29" s="237"/>
      <c r="CH29" s="237"/>
      <c r="CI29" s="237"/>
      <c r="CJ29" s="237"/>
      <c r="CK29" s="237"/>
      <c r="CL29" s="237"/>
      <c r="CM29" s="237"/>
      <c r="CN29" s="237"/>
      <c r="CO29" s="237"/>
      <c r="CP29" s="237"/>
      <c r="CQ29" s="237"/>
      <c r="CR29" s="237"/>
      <c r="CS29" s="237"/>
      <c r="CT29" s="237"/>
      <c r="CU29" s="237"/>
      <c r="CV29" s="237"/>
      <c r="CW29" s="237"/>
      <c r="CX29" s="237"/>
      <c r="CY29" s="237"/>
      <c r="CZ29" s="237"/>
      <c r="DA29" s="237"/>
      <c r="DB29" s="237"/>
      <c r="DC29" s="237"/>
      <c r="DD29" s="237"/>
      <c r="DE29" s="237"/>
      <c r="DF29" s="237"/>
      <c r="DG29" s="237"/>
      <c r="DH29" s="237"/>
      <c r="DI29" s="237"/>
      <c r="DJ29" s="237"/>
      <c r="DK29" s="237"/>
      <c r="DL29" s="237"/>
      <c r="DM29" s="237"/>
      <c r="DN29" s="237"/>
      <c r="DO29" s="237"/>
      <c r="DP29" s="237"/>
      <c r="DQ29" s="237"/>
      <c r="DR29" s="237"/>
      <c r="DS29" s="237"/>
      <c r="DT29" s="237"/>
      <c r="DU29" s="237"/>
      <c r="DV29" s="237"/>
      <c r="DW29" s="237"/>
      <c r="DX29" s="237"/>
      <c r="DY29" s="237"/>
      <c r="DZ29" s="237"/>
      <c r="EA29" s="237"/>
      <c r="EB29" s="237"/>
      <c r="EC29" s="237"/>
      <c r="ED29" s="237"/>
      <c r="EE29" s="237"/>
      <c r="EF29" s="237"/>
      <c r="EG29" s="237"/>
      <c r="EH29" s="237"/>
      <c r="EI29" s="237"/>
      <c r="EJ29" s="237"/>
      <c r="EK29" s="237"/>
      <c r="EL29" s="237"/>
      <c r="EM29" s="237"/>
      <c r="EN29" s="237"/>
      <c r="EO29" s="237"/>
      <c r="EP29" s="237"/>
      <c r="EQ29" s="237"/>
      <c r="ER29" s="237"/>
      <c r="ES29" s="237"/>
      <c r="ET29" s="237"/>
      <c r="EU29" s="237"/>
      <c r="EV29" s="237"/>
      <c r="EW29" s="237"/>
      <c r="EX29" s="237"/>
      <c r="EY29" s="237"/>
      <c r="EZ29" s="237"/>
      <c r="FA29" s="237"/>
      <c r="FB29" s="237"/>
      <c r="FC29" s="237"/>
      <c r="FD29" s="237"/>
      <c r="FE29" s="237"/>
      <c r="FF29" s="237"/>
      <c r="FG29" s="237"/>
      <c r="FH29" s="237"/>
      <c r="FI29" s="237"/>
      <c r="FJ29" s="237"/>
      <c r="FK29" s="237"/>
      <c r="FL29" s="237"/>
      <c r="FM29" s="237"/>
      <c r="FN29" s="237"/>
      <c r="FO29" s="237"/>
      <c r="FP29" s="237"/>
      <c r="FQ29" s="237"/>
      <c r="FR29" s="237"/>
      <c r="FS29" s="237"/>
      <c r="FT29" s="237"/>
      <c r="FU29" s="237"/>
      <c r="FV29" s="237"/>
      <c r="FW29" s="237"/>
      <c r="FX29" s="237"/>
      <c r="FY29" s="237"/>
      <c r="FZ29" s="237"/>
      <c r="GA29" s="237"/>
      <c r="GB29" s="237"/>
      <c r="GC29" s="237"/>
      <c r="GD29" s="237"/>
      <c r="GE29" s="237"/>
      <c r="GF29" s="237"/>
      <c r="GG29" s="237"/>
      <c r="GH29" s="237"/>
      <c r="GI29" s="237"/>
      <c r="GJ29" s="237"/>
      <c r="GK29" s="237"/>
      <c r="GL29" s="237"/>
      <c r="GM29" s="237"/>
      <c r="GN29" s="237"/>
      <c r="GO29" s="237"/>
      <c r="GP29" s="237"/>
      <c r="GQ29" s="237"/>
      <c r="GR29" s="237"/>
      <c r="GS29" s="237"/>
      <c r="GT29" s="237"/>
      <c r="GU29" s="237"/>
      <c r="GV29" s="237"/>
      <c r="GW29" s="237"/>
      <c r="GX29" s="237"/>
      <c r="GY29" s="237"/>
      <c r="GZ29" s="237"/>
      <c r="HA29" s="237"/>
      <c r="HB29" s="237"/>
      <c r="HC29" s="237"/>
      <c r="HD29" s="237"/>
      <c r="HE29" s="237"/>
      <c r="HF29" s="237"/>
      <c r="HG29" s="237"/>
      <c r="HH29" s="237"/>
      <c r="HI29" s="237"/>
      <c r="HJ29" s="237"/>
      <c r="HK29" s="237"/>
      <c r="HL29" s="237"/>
      <c r="HM29" s="237"/>
      <c r="HN29" s="237"/>
      <c r="HO29" s="237"/>
      <c r="HP29" s="237"/>
      <c r="HQ29" s="237"/>
      <c r="HR29" s="237"/>
      <c r="HS29" s="237"/>
      <c r="HT29" s="237"/>
      <c r="HU29" s="237"/>
      <c r="HV29" s="237"/>
      <c r="HW29" s="237"/>
      <c r="HX29" s="237"/>
      <c r="HY29" s="237"/>
      <c r="HZ29" s="237"/>
      <c r="IA29" s="237"/>
      <c r="IB29" s="237"/>
      <c r="IC29" s="237"/>
      <c r="ID29" s="237"/>
      <c r="IE29" s="237"/>
      <c r="IF29" s="237"/>
      <c r="IG29" s="237"/>
      <c r="IH29" s="237"/>
      <c r="II29" s="237"/>
      <c r="IJ29" s="237"/>
      <c r="IK29" s="237"/>
      <c r="IL29" s="237"/>
      <c r="IM29" s="237"/>
      <c r="IN29" s="237"/>
      <c r="IO29" s="237"/>
      <c r="IP29" s="237"/>
      <c r="IQ29" s="237"/>
      <c r="IR29" s="237"/>
      <c r="IS29" s="237"/>
      <c r="IT29" s="237"/>
      <c r="IU29" s="237"/>
      <c r="IV29" s="237"/>
      <c r="IW29" s="237"/>
      <c r="IX29" s="237"/>
      <c r="IY29" s="237"/>
      <c r="IZ29" s="237"/>
      <c r="JA29" s="237"/>
      <c r="JB29" s="237"/>
      <c r="JC29" s="237"/>
      <c r="JD29" s="237"/>
      <c r="JE29" s="237"/>
      <c r="JF29" s="237"/>
      <c r="JG29" s="237"/>
      <c r="JH29" s="237"/>
      <c r="JI29" s="237"/>
      <c r="JJ29" s="237"/>
      <c r="JK29" s="237"/>
      <c r="JL29" s="237"/>
      <c r="JM29" s="237"/>
      <c r="JN29" s="237"/>
      <c r="JO29" s="237"/>
      <c r="JP29" s="237"/>
      <c r="JQ29" s="237"/>
      <c r="JR29" s="237"/>
      <c r="JS29" s="237"/>
      <c r="JT29" s="237"/>
      <c r="JU29" s="237"/>
      <c r="JV29" s="237"/>
      <c r="JW29" s="237"/>
      <c r="JX29" s="237"/>
      <c r="JY29" s="237"/>
      <c r="JZ29" s="237"/>
      <c r="KA29" s="237"/>
      <c r="KB29" s="237"/>
      <c r="KC29" s="237"/>
      <c r="KD29" s="237"/>
      <c r="KE29" s="237"/>
      <c r="KF29" s="237"/>
      <c r="KG29" s="237"/>
      <c r="KH29" s="237"/>
      <c r="KI29" s="237"/>
      <c r="KJ29" s="237"/>
      <c r="KK29" s="237"/>
      <c r="KL29" s="237"/>
      <c r="KM29" s="237"/>
      <c r="KN29" s="237"/>
      <c r="KO29" s="237"/>
      <c r="KW29" s="208" t="s">
        <v>1422</v>
      </c>
    </row>
    <row r="30" spans="1:309" x14ac:dyDescent="0.35">
      <c r="A30" s="27" t="s">
        <v>893</v>
      </c>
      <c r="B30" s="237"/>
      <c r="C30" s="237"/>
      <c r="D30" s="237"/>
      <c r="E30" s="237"/>
      <c r="F30" s="237"/>
      <c r="G30" s="237"/>
      <c r="H30" s="237"/>
      <c r="I30" s="237"/>
      <c r="J30" s="237"/>
      <c r="K30" s="237"/>
      <c r="L30" s="237"/>
      <c r="M30" s="237"/>
      <c r="N30" s="237"/>
      <c r="O30" s="237"/>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c r="BM30" s="237"/>
      <c r="BN30" s="237"/>
      <c r="BO30" s="237"/>
      <c r="BP30" s="237"/>
      <c r="BQ30" s="237"/>
      <c r="BR30" s="237"/>
      <c r="BS30" s="237"/>
      <c r="BT30" s="237"/>
      <c r="BU30" s="237"/>
      <c r="BV30" s="237"/>
      <c r="BW30" s="237"/>
      <c r="BX30" s="237"/>
      <c r="BY30" s="237"/>
      <c r="BZ30" s="237"/>
      <c r="CA30" s="237"/>
      <c r="CB30" s="237"/>
      <c r="CC30" s="237"/>
      <c r="CD30" s="237"/>
      <c r="CE30" s="237"/>
      <c r="CF30" s="237"/>
      <c r="CG30" s="237"/>
      <c r="CH30" s="237"/>
      <c r="CI30" s="237"/>
      <c r="CJ30" s="237"/>
      <c r="CK30" s="237"/>
      <c r="CL30" s="237"/>
      <c r="CM30" s="237"/>
      <c r="CN30" s="237"/>
      <c r="CO30" s="237"/>
      <c r="CP30" s="237"/>
      <c r="CQ30" s="237"/>
      <c r="CR30" s="237"/>
      <c r="CS30" s="237"/>
      <c r="CT30" s="237"/>
      <c r="CU30" s="237"/>
      <c r="CV30" s="237"/>
      <c r="CW30" s="237"/>
      <c r="CX30" s="237"/>
      <c r="CY30" s="237"/>
      <c r="CZ30" s="237"/>
      <c r="DA30" s="237"/>
      <c r="DB30" s="237"/>
      <c r="DC30" s="237"/>
      <c r="DD30" s="237"/>
      <c r="DE30" s="237"/>
      <c r="DF30" s="237"/>
      <c r="DG30" s="237"/>
      <c r="DH30" s="237"/>
      <c r="DI30" s="237"/>
      <c r="DJ30" s="237"/>
      <c r="DK30" s="237"/>
      <c r="DL30" s="237"/>
      <c r="DM30" s="237"/>
      <c r="DN30" s="237"/>
      <c r="DO30" s="237"/>
      <c r="DP30" s="237"/>
      <c r="DQ30" s="237"/>
      <c r="DR30" s="237"/>
      <c r="DS30" s="237"/>
      <c r="DT30" s="237"/>
      <c r="DU30" s="237"/>
      <c r="DV30" s="237"/>
      <c r="DW30" s="237"/>
      <c r="DX30" s="237"/>
      <c r="DY30" s="237"/>
      <c r="DZ30" s="237"/>
      <c r="EA30" s="237"/>
      <c r="EB30" s="237"/>
      <c r="EC30" s="237"/>
      <c r="ED30" s="237"/>
      <c r="EE30" s="237"/>
      <c r="EF30" s="237"/>
      <c r="EG30" s="237"/>
      <c r="EH30" s="237"/>
      <c r="EI30" s="237"/>
      <c r="EJ30" s="237"/>
      <c r="EK30" s="237"/>
      <c r="EL30" s="237"/>
      <c r="EM30" s="237"/>
      <c r="EN30" s="237"/>
      <c r="EO30" s="237"/>
      <c r="EP30" s="237"/>
      <c r="EQ30" s="237"/>
      <c r="ER30" s="237"/>
      <c r="ES30" s="237"/>
      <c r="ET30" s="237"/>
      <c r="EU30" s="237"/>
      <c r="EV30" s="237"/>
      <c r="EW30" s="237"/>
      <c r="EX30" s="237"/>
      <c r="EY30" s="237"/>
      <c r="EZ30" s="237"/>
      <c r="FA30" s="237"/>
      <c r="FB30" s="237"/>
      <c r="FC30" s="237"/>
      <c r="FD30" s="237"/>
      <c r="FE30" s="237"/>
      <c r="FF30" s="237"/>
      <c r="FG30" s="237"/>
      <c r="FH30" s="237"/>
      <c r="FI30" s="237"/>
      <c r="FJ30" s="237"/>
      <c r="FK30" s="237"/>
      <c r="FL30" s="237"/>
      <c r="FM30" s="237"/>
      <c r="FN30" s="237"/>
      <c r="FO30" s="237"/>
      <c r="FP30" s="237"/>
      <c r="FQ30" s="237"/>
      <c r="FR30" s="237"/>
      <c r="FS30" s="237"/>
      <c r="FT30" s="237"/>
      <c r="FU30" s="237"/>
      <c r="FV30" s="237"/>
      <c r="FW30" s="237"/>
      <c r="FX30" s="237"/>
      <c r="FY30" s="237"/>
      <c r="FZ30" s="237"/>
      <c r="GA30" s="237"/>
      <c r="GB30" s="237"/>
      <c r="GC30" s="237"/>
      <c r="GD30" s="237"/>
      <c r="GE30" s="237"/>
      <c r="GF30" s="237"/>
      <c r="GG30" s="237"/>
      <c r="GH30" s="237"/>
      <c r="GI30" s="237"/>
      <c r="GJ30" s="237"/>
      <c r="GK30" s="237"/>
      <c r="GL30" s="237"/>
      <c r="GM30" s="237"/>
      <c r="GN30" s="237"/>
      <c r="GO30" s="237"/>
      <c r="GP30" s="237"/>
      <c r="GQ30" s="237"/>
      <c r="GR30" s="237"/>
      <c r="GS30" s="237"/>
      <c r="GT30" s="237"/>
      <c r="GU30" s="237"/>
      <c r="GV30" s="237"/>
      <c r="GW30" s="237"/>
      <c r="GX30" s="237"/>
      <c r="GY30" s="237"/>
      <c r="GZ30" s="237"/>
      <c r="HA30" s="237"/>
      <c r="HB30" s="237"/>
      <c r="HC30" s="237"/>
      <c r="HD30" s="237"/>
      <c r="HE30" s="237"/>
      <c r="HF30" s="237"/>
      <c r="HG30" s="237"/>
      <c r="HH30" s="237"/>
      <c r="HI30" s="237"/>
      <c r="HJ30" s="237"/>
      <c r="HK30" s="237"/>
      <c r="HL30" s="237"/>
      <c r="HM30" s="237"/>
      <c r="HN30" s="237"/>
      <c r="HO30" s="237"/>
      <c r="HP30" s="237"/>
      <c r="HQ30" s="237"/>
      <c r="HR30" s="237"/>
      <c r="HS30" s="237"/>
      <c r="HT30" s="237"/>
      <c r="HU30" s="237"/>
      <c r="HV30" s="237"/>
      <c r="HW30" s="237"/>
      <c r="HX30" s="237"/>
      <c r="HY30" s="237"/>
      <c r="HZ30" s="237"/>
      <c r="IA30" s="237"/>
      <c r="IB30" s="237"/>
      <c r="IC30" s="237"/>
      <c r="ID30" s="237"/>
      <c r="IE30" s="237"/>
      <c r="IF30" s="237"/>
      <c r="IG30" s="237"/>
      <c r="IH30" s="237"/>
      <c r="II30" s="237"/>
      <c r="IJ30" s="237"/>
      <c r="IK30" s="237"/>
      <c r="IL30" s="237"/>
      <c r="IM30" s="237"/>
      <c r="IN30" s="237"/>
      <c r="IO30" s="237"/>
      <c r="IP30" s="237"/>
      <c r="IQ30" s="237"/>
      <c r="IR30" s="237"/>
      <c r="IS30" s="237"/>
      <c r="IT30" s="237"/>
      <c r="IU30" s="237"/>
      <c r="IV30" s="237"/>
      <c r="IW30" s="237"/>
      <c r="IX30" s="237"/>
      <c r="IY30" s="237"/>
      <c r="IZ30" s="237"/>
      <c r="JA30" s="237"/>
      <c r="JB30" s="237"/>
      <c r="JC30" s="237"/>
      <c r="JD30" s="237"/>
      <c r="JE30" s="237"/>
      <c r="JF30" s="237"/>
      <c r="JG30" s="237"/>
      <c r="JH30" s="237"/>
      <c r="JI30" s="237"/>
      <c r="JJ30" s="237"/>
      <c r="JK30" s="237"/>
      <c r="JL30" s="237"/>
      <c r="JM30" s="237"/>
      <c r="JN30" s="237"/>
      <c r="JO30" s="237"/>
      <c r="JP30" s="237"/>
      <c r="JQ30" s="237"/>
      <c r="JR30" s="237"/>
      <c r="JS30" s="237"/>
      <c r="JT30" s="237"/>
      <c r="JU30" s="237"/>
      <c r="JV30" s="237"/>
      <c r="JW30" s="237"/>
      <c r="JX30" s="237"/>
      <c r="JY30" s="237"/>
      <c r="JZ30" s="237"/>
      <c r="KA30" s="237"/>
      <c r="KB30" s="237"/>
      <c r="KC30" s="237"/>
      <c r="KD30" s="237"/>
      <c r="KE30" s="237"/>
      <c r="KF30" s="237"/>
      <c r="KG30" s="237"/>
      <c r="KH30" s="237"/>
      <c r="KI30" s="237"/>
      <c r="KJ30" s="237"/>
      <c r="KK30" s="237"/>
      <c r="KL30" s="237"/>
      <c r="KM30" s="237"/>
      <c r="KN30" s="237"/>
      <c r="KO30" s="237"/>
      <c r="KW30" s="208" t="s">
        <v>1423</v>
      </c>
    </row>
    <row r="31" spans="1:309" x14ac:dyDescent="0.35">
      <c r="A31" s="27" t="s">
        <v>894</v>
      </c>
      <c r="B31" s="237"/>
      <c r="C31" s="237"/>
      <c r="D31" s="237"/>
      <c r="E31" s="237"/>
      <c r="F31" s="237"/>
      <c r="G31" s="237"/>
      <c r="H31" s="237"/>
      <c r="I31" s="237"/>
      <c r="J31" s="237"/>
      <c r="K31" s="237"/>
      <c r="L31" s="237"/>
      <c r="M31" s="237"/>
      <c r="N31" s="237"/>
      <c r="O31" s="237"/>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c r="BM31" s="237"/>
      <c r="BN31" s="237"/>
      <c r="BO31" s="237"/>
      <c r="BP31" s="237"/>
      <c r="BQ31" s="237"/>
      <c r="BR31" s="237"/>
      <c r="BS31" s="237"/>
      <c r="BT31" s="237"/>
      <c r="BU31" s="237"/>
      <c r="BV31" s="237"/>
      <c r="BW31" s="237"/>
      <c r="BX31" s="237"/>
      <c r="BY31" s="237"/>
      <c r="BZ31" s="237"/>
      <c r="CA31" s="237"/>
      <c r="CB31" s="237"/>
      <c r="CC31" s="237"/>
      <c r="CD31" s="237"/>
      <c r="CE31" s="237"/>
      <c r="CF31" s="237"/>
      <c r="CG31" s="237"/>
      <c r="CH31" s="237"/>
      <c r="CI31" s="237"/>
      <c r="CJ31" s="237"/>
      <c r="CK31" s="237"/>
      <c r="CL31" s="237"/>
      <c r="CM31" s="237"/>
      <c r="CN31" s="237"/>
      <c r="CO31" s="237"/>
      <c r="CP31" s="237"/>
      <c r="CQ31" s="237"/>
      <c r="CR31" s="237"/>
      <c r="CS31" s="237"/>
      <c r="CT31" s="237"/>
      <c r="CU31" s="237"/>
      <c r="CV31" s="237"/>
      <c r="CW31" s="237"/>
      <c r="CX31" s="237"/>
      <c r="CY31" s="237"/>
      <c r="CZ31" s="237"/>
      <c r="DA31" s="237"/>
      <c r="DB31" s="237"/>
      <c r="DC31" s="237"/>
      <c r="DD31" s="237"/>
      <c r="DE31" s="237"/>
      <c r="DF31" s="237"/>
      <c r="DG31" s="237"/>
      <c r="DH31" s="237"/>
      <c r="DI31" s="237"/>
      <c r="DJ31" s="237"/>
      <c r="DK31" s="237"/>
      <c r="DL31" s="237"/>
      <c r="DM31" s="237"/>
      <c r="DN31" s="237"/>
      <c r="DO31" s="237"/>
      <c r="DP31" s="237"/>
      <c r="DQ31" s="237"/>
      <c r="DR31" s="237"/>
      <c r="DS31" s="237"/>
      <c r="DT31" s="237"/>
      <c r="DU31" s="237"/>
      <c r="DV31" s="237"/>
      <c r="DW31" s="237"/>
      <c r="DX31" s="237"/>
      <c r="DY31" s="237"/>
      <c r="DZ31" s="237"/>
      <c r="EA31" s="237"/>
      <c r="EB31" s="237"/>
      <c r="EC31" s="237"/>
      <c r="ED31" s="237"/>
      <c r="EE31" s="237"/>
      <c r="EF31" s="237"/>
      <c r="EG31" s="237"/>
      <c r="EH31" s="237"/>
      <c r="EI31" s="237"/>
      <c r="EJ31" s="237"/>
      <c r="EK31" s="237"/>
      <c r="EL31" s="237"/>
      <c r="EM31" s="237"/>
      <c r="EN31" s="237"/>
      <c r="EO31" s="237"/>
      <c r="EP31" s="237"/>
      <c r="EQ31" s="237"/>
      <c r="ER31" s="237"/>
      <c r="ES31" s="237"/>
      <c r="ET31" s="237"/>
      <c r="EU31" s="237"/>
      <c r="EV31" s="237"/>
      <c r="EW31" s="237"/>
      <c r="EX31" s="237"/>
      <c r="EY31" s="237"/>
      <c r="EZ31" s="237"/>
      <c r="FA31" s="237"/>
      <c r="FB31" s="237"/>
      <c r="FC31" s="237"/>
      <c r="FD31" s="237"/>
      <c r="FE31" s="237"/>
      <c r="FF31" s="237"/>
      <c r="FG31" s="237"/>
      <c r="FH31" s="237"/>
      <c r="FI31" s="237"/>
      <c r="FJ31" s="237"/>
      <c r="FK31" s="237"/>
      <c r="FL31" s="237"/>
      <c r="FM31" s="237"/>
      <c r="FN31" s="237"/>
      <c r="FO31" s="237"/>
      <c r="FP31" s="237"/>
      <c r="FQ31" s="237"/>
      <c r="FR31" s="237"/>
      <c r="FS31" s="237"/>
      <c r="FT31" s="237"/>
      <c r="FU31" s="237"/>
      <c r="FV31" s="237"/>
      <c r="FW31" s="237"/>
      <c r="FX31" s="237"/>
      <c r="FY31" s="237"/>
      <c r="FZ31" s="237"/>
      <c r="GA31" s="237"/>
      <c r="GB31" s="237"/>
      <c r="GC31" s="237"/>
      <c r="GD31" s="237"/>
      <c r="GE31" s="237"/>
      <c r="GF31" s="237"/>
      <c r="GG31" s="237"/>
      <c r="GH31" s="237"/>
      <c r="GI31" s="237"/>
      <c r="GJ31" s="237"/>
      <c r="GK31" s="237"/>
      <c r="GL31" s="237"/>
      <c r="GM31" s="237"/>
      <c r="GN31" s="237"/>
      <c r="GO31" s="237"/>
      <c r="GP31" s="237"/>
      <c r="GQ31" s="237"/>
      <c r="GR31" s="237"/>
      <c r="GS31" s="237"/>
      <c r="GT31" s="237"/>
      <c r="GU31" s="237"/>
      <c r="GV31" s="237"/>
      <c r="GW31" s="237"/>
      <c r="GX31" s="237"/>
      <c r="GY31" s="237"/>
      <c r="GZ31" s="237"/>
      <c r="HA31" s="237"/>
      <c r="HB31" s="237"/>
      <c r="HC31" s="237"/>
      <c r="HD31" s="237"/>
      <c r="HE31" s="237"/>
      <c r="HF31" s="237"/>
      <c r="HG31" s="237"/>
      <c r="HH31" s="237"/>
      <c r="HI31" s="237"/>
      <c r="HJ31" s="237"/>
      <c r="HK31" s="237"/>
      <c r="HL31" s="237"/>
      <c r="HM31" s="237"/>
      <c r="HN31" s="237"/>
      <c r="HO31" s="237"/>
      <c r="HP31" s="237"/>
      <c r="HQ31" s="237"/>
      <c r="HR31" s="237"/>
      <c r="HS31" s="237"/>
      <c r="HT31" s="237"/>
      <c r="HU31" s="237"/>
      <c r="HV31" s="237"/>
      <c r="HW31" s="237"/>
      <c r="HX31" s="237"/>
      <c r="HY31" s="237"/>
      <c r="HZ31" s="237"/>
      <c r="IA31" s="237"/>
      <c r="IB31" s="237"/>
      <c r="IC31" s="237"/>
      <c r="ID31" s="237"/>
      <c r="IE31" s="237"/>
      <c r="IF31" s="237"/>
      <c r="IG31" s="237"/>
      <c r="IH31" s="237"/>
      <c r="II31" s="237"/>
      <c r="IJ31" s="237"/>
      <c r="IK31" s="237"/>
      <c r="IL31" s="237"/>
      <c r="IM31" s="237"/>
      <c r="IN31" s="237"/>
      <c r="IO31" s="237"/>
      <c r="IP31" s="237"/>
      <c r="IQ31" s="237"/>
      <c r="IR31" s="237"/>
      <c r="IS31" s="237"/>
      <c r="IT31" s="237"/>
      <c r="IU31" s="237"/>
      <c r="IV31" s="237"/>
      <c r="IW31" s="237"/>
      <c r="IX31" s="237"/>
      <c r="IY31" s="237"/>
      <c r="IZ31" s="237"/>
      <c r="JA31" s="237"/>
      <c r="JB31" s="237"/>
      <c r="JC31" s="237"/>
      <c r="JD31" s="237"/>
      <c r="JE31" s="237"/>
      <c r="JF31" s="237"/>
      <c r="JG31" s="237"/>
      <c r="JH31" s="237"/>
      <c r="JI31" s="237"/>
      <c r="JJ31" s="237"/>
      <c r="JK31" s="237"/>
      <c r="JL31" s="237"/>
      <c r="JM31" s="237"/>
      <c r="JN31" s="237"/>
      <c r="JO31" s="237"/>
      <c r="JP31" s="237"/>
      <c r="JQ31" s="237"/>
      <c r="JR31" s="237"/>
      <c r="JS31" s="237"/>
      <c r="JT31" s="237"/>
      <c r="JU31" s="237"/>
      <c r="JV31" s="237"/>
      <c r="JW31" s="237"/>
      <c r="JX31" s="237"/>
      <c r="JY31" s="237"/>
      <c r="JZ31" s="237"/>
      <c r="KA31" s="237"/>
      <c r="KB31" s="237"/>
      <c r="KC31" s="237"/>
      <c r="KD31" s="237"/>
      <c r="KE31" s="237"/>
      <c r="KF31" s="237"/>
      <c r="KG31" s="237"/>
      <c r="KH31" s="237"/>
      <c r="KI31" s="237"/>
      <c r="KJ31" s="237"/>
      <c r="KK31" s="237"/>
      <c r="KL31" s="237"/>
      <c r="KM31" s="237"/>
      <c r="KN31" s="237"/>
      <c r="KO31" s="237"/>
      <c r="KW31" s="208" t="s">
        <v>1424</v>
      </c>
    </row>
    <row r="32" spans="1:309" x14ac:dyDescent="0.35">
      <c r="A32" s="27" t="s">
        <v>895</v>
      </c>
      <c r="B32" s="237"/>
      <c r="C32" s="237"/>
      <c r="D32" s="237"/>
      <c r="E32" s="237"/>
      <c r="F32" s="237"/>
      <c r="G32" s="237"/>
      <c r="H32" s="237"/>
      <c r="I32" s="237"/>
      <c r="J32" s="237"/>
      <c r="K32" s="237"/>
      <c r="L32" s="237"/>
      <c r="M32" s="237"/>
      <c r="N32" s="237"/>
      <c r="O32" s="237"/>
      <c r="P32" s="237"/>
      <c r="Q32" s="237"/>
      <c r="R32" s="237"/>
      <c r="S32" s="237"/>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c r="BM32" s="237"/>
      <c r="BN32" s="237"/>
      <c r="BO32" s="237"/>
      <c r="BP32" s="237"/>
      <c r="BQ32" s="237"/>
      <c r="BR32" s="237"/>
      <c r="BS32" s="237"/>
      <c r="BT32" s="237"/>
      <c r="BU32" s="237"/>
      <c r="BV32" s="237"/>
      <c r="BW32" s="237"/>
      <c r="BX32" s="237"/>
      <c r="BY32" s="237"/>
      <c r="BZ32" s="237"/>
      <c r="CA32" s="237"/>
      <c r="CB32" s="237"/>
      <c r="CC32" s="237"/>
      <c r="CD32" s="237"/>
      <c r="CE32" s="237"/>
      <c r="CF32" s="237"/>
      <c r="CG32" s="237"/>
      <c r="CH32" s="237"/>
      <c r="CI32" s="237"/>
      <c r="CJ32" s="237"/>
      <c r="CK32" s="237"/>
      <c r="CL32" s="237"/>
      <c r="CM32" s="237"/>
      <c r="CN32" s="237"/>
      <c r="CO32" s="237"/>
      <c r="CP32" s="237"/>
      <c r="CQ32" s="237"/>
      <c r="CR32" s="237"/>
      <c r="CS32" s="237"/>
      <c r="CT32" s="237"/>
      <c r="CU32" s="237"/>
      <c r="CV32" s="237"/>
      <c r="CW32" s="237"/>
      <c r="CX32" s="237"/>
      <c r="CY32" s="237"/>
      <c r="CZ32" s="237"/>
      <c r="DA32" s="237"/>
      <c r="DB32" s="237"/>
      <c r="DC32" s="237"/>
      <c r="DD32" s="237"/>
      <c r="DE32" s="237"/>
      <c r="DF32" s="237"/>
      <c r="DG32" s="237"/>
      <c r="DH32" s="237"/>
      <c r="DI32" s="237"/>
      <c r="DJ32" s="237"/>
      <c r="DK32" s="237"/>
      <c r="DL32" s="237"/>
      <c r="DM32" s="237"/>
      <c r="DN32" s="237"/>
      <c r="DO32" s="237"/>
      <c r="DP32" s="237"/>
      <c r="DQ32" s="237"/>
      <c r="DR32" s="237"/>
      <c r="DS32" s="237"/>
      <c r="DT32" s="237"/>
      <c r="DU32" s="237"/>
      <c r="DV32" s="237"/>
      <c r="DW32" s="237"/>
      <c r="DX32" s="237"/>
      <c r="DY32" s="237"/>
      <c r="DZ32" s="237"/>
      <c r="EA32" s="237"/>
      <c r="EB32" s="237"/>
      <c r="EC32" s="237"/>
      <c r="ED32" s="237"/>
      <c r="EE32" s="237"/>
      <c r="EF32" s="237"/>
      <c r="EG32" s="237"/>
      <c r="EH32" s="237"/>
      <c r="EI32" s="237"/>
      <c r="EJ32" s="237"/>
      <c r="EK32" s="237"/>
      <c r="EL32" s="237"/>
      <c r="EM32" s="237"/>
      <c r="EN32" s="237"/>
      <c r="EO32" s="237"/>
      <c r="EP32" s="237"/>
      <c r="EQ32" s="237"/>
      <c r="ER32" s="237"/>
      <c r="ES32" s="237"/>
      <c r="ET32" s="237"/>
      <c r="EU32" s="237"/>
      <c r="EV32" s="237"/>
      <c r="EW32" s="237"/>
      <c r="EX32" s="237"/>
      <c r="EY32" s="237"/>
      <c r="EZ32" s="237"/>
      <c r="FA32" s="237"/>
      <c r="FB32" s="237"/>
      <c r="FC32" s="237"/>
      <c r="FD32" s="237"/>
      <c r="FE32" s="237"/>
      <c r="FF32" s="237"/>
      <c r="FG32" s="237"/>
      <c r="FH32" s="237"/>
      <c r="FI32" s="237"/>
      <c r="FJ32" s="237"/>
      <c r="FK32" s="237"/>
      <c r="FL32" s="237"/>
      <c r="FM32" s="237"/>
      <c r="FN32" s="237"/>
      <c r="FO32" s="237"/>
      <c r="FP32" s="237"/>
      <c r="FQ32" s="237"/>
      <c r="FR32" s="237"/>
      <c r="FS32" s="237"/>
      <c r="FT32" s="237"/>
      <c r="FU32" s="237"/>
      <c r="FV32" s="237"/>
      <c r="FW32" s="237"/>
      <c r="FX32" s="237"/>
      <c r="FY32" s="237"/>
      <c r="FZ32" s="237"/>
      <c r="GA32" s="237"/>
      <c r="GB32" s="237"/>
      <c r="GC32" s="237"/>
      <c r="GD32" s="237"/>
      <c r="GE32" s="237"/>
      <c r="GF32" s="237"/>
      <c r="GG32" s="237"/>
      <c r="GH32" s="237"/>
      <c r="GI32" s="237"/>
      <c r="GJ32" s="237"/>
      <c r="GK32" s="237"/>
      <c r="GL32" s="237"/>
      <c r="GM32" s="237"/>
      <c r="GN32" s="237"/>
      <c r="GO32" s="237"/>
      <c r="GP32" s="237"/>
      <c r="GQ32" s="237"/>
      <c r="GR32" s="237"/>
      <c r="GS32" s="237"/>
      <c r="GT32" s="237"/>
      <c r="GU32" s="237"/>
      <c r="GV32" s="237"/>
      <c r="GW32" s="237"/>
      <c r="GX32" s="237"/>
      <c r="GY32" s="237"/>
      <c r="GZ32" s="237"/>
      <c r="HA32" s="237"/>
      <c r="HB32" s="237"/>
      <c r="HC32" s="237"/>
      <c r="HD32" s="237"/>
      <c r="HE32" s="237"/>
      <c r="HF32" s="237"/>
      <c r="HG32" s="237"/>
      <c r="HH32" s="237"/>
      <c r="HI32" s="237"/>
      <c r="HJ32" s="237"/>
      <c r="HK32" s="237"/>
      <c r="HL32" s="237"/>
      <c r="HM32" s="237"/>
      <c r="HN32" s="237"/>
      <c r="HO32" s="237"/>
      <c r="HP32" s="237"/>
      <c r="HQ32" s="237"/>
      <c r="HR32" s="237"/>
      <c r="HS32" s="237"/>
      <c r="HT32" s="237"/>
      <c r="HU32" s="237"/>
      <c r="HV32" s="237"/>
      <c r="HW32" s="237"/>
      <c r="HX32" s="237"/>
      <c r="HY32" s="237"/>
      <c r="HZ32" s="237"/>
      <c r="IA32" s="237"/>
      <c r="IB32" s="237"/>
      <c r="IC32" s="237"/>
      <c r="ID32" s="237"/>
      <c r="IE32" s="237"/>
      <c r="IF32" s="237"/>
      <c r="IG32" s="237"/>
      <c r="IH32" s="237"/>
      <c r="II32" s="237"/>
      <c r="IJ32" s="237"/>
      <c r="IK32" s="237"/>
      <c r="IL32" s="237"/>
      <c r="IM32" s="237"/>
      <c r="IN32" s="237"/>
      <c r="IO32" s="237"/>
      <c r="IP32" s="237"/>
      <c r="IQ32" s="237"/>
      <c r="IR32" s="237"/>
      <c r="IS32" s="237"/>
      <c r="IT32" s="237"/>
      <c r="IU32" s="237"/>
      <c r="IV32" s="237"/>
      <c r="IW32" s="237"/>
      <c r="IX32" s="237"/>
      <c r="IY32" s="237"/>
      <c r="IZ32" s="237"/>
      <c r="JA32" s="237"/>
      <c r="JB32" s="237"/>
      <c r="JC32" s="237"/>
      <c r="JD32" s="237"/>
      <c r="JE32" s="237"/>
      <c r="JF32" s="237"/>
      <c r="JG32" s="237"/>
      <c r="JH32" s="237"/>
      <c r="JI32" s="237"/>
      <c r="JJ32" s="237"/>
      <c r="JK32" s="237"/>
      <c r="JL32" s="237"/>
      <c r="JM32" s="237"/>
      <c r="JN32" s="237"/>
      <c r="JO32" s="237"/>
      <c r="JP32" s="237"/>
      <c r="JQ32" s="237"/>
      <c r="JR32" s="237"/>
      <c r="JS32" s="237"/>
      <c r="JT32" s="237"/>
      <c r="JU32" s="237"/>
      <c r="JV32" s="237"/>
      <c r="JW32" s="237"/>
      <c r="JX32" s="237"/>
      <c r="JY32" s="237"/>
      <c r="JZ32" s="237"/>
      <c r="KA32" s="237"/>
      <c r="KB32" s="237"/>
      <c r="KC32" s="237"/>
      <c r="KD32" s="237"/>
      <c r="KE32" s="237"/>
      <c r="KF32" s="237"/>
      <c r="KG32" s="237"/>
      <c r="KH32" s="237"/>
      <c r="KI32" s="237"/>
      <c r="KJ32" s="237"/>
      <c r="KK32" s="237"/>
      <c r="KL32" s="237"/>
      <c r="KM32" s="237"/>
      <c r="KN32" s="237"/>
      <c r="KO32" s="237"/>
      <c r="KW32" s="208" t="s">
        <v>1425</v>
      </c>
    </row>
    <row r="33" spans="1:309" x14ac:dyDescent="0.35">
      <c r="A33" s="27" t="s">
        <v>896</v>
      </c>
      <c r="B33" s="237"/>
      <c r="C33" s="237"/>
      <c r="D33" s="237"/>
      <c r="E33" s="237"/>
      <c r="F33" s="237"/>
      <c r="G33" s="237"/>
      <c r="H33" s="237"/>
      <c r="I33" s="237"/>
      <c r="J33" s="237"/>
      <c r="K33" s="237"/>
      <c r="L33" s="237"/>
      <c r="M33" s="237"/>
      <c r="N33" s="237"/>
      <c r="O33" s="237"/>
      <c r="P33" s="237"/>
      <c r="Q33" s="237"/>
      <c r="R33" s="237"/>
      <c r="S33" s="237"/>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c r="BM33" s="237"/>
      <c r="BN33" s="237"/>
      <c r="BO33" s="237"/>
      <c r="BP33" s="237"/>
      <c r="BQ33" s="237"/>
      <c r="BR33" s="237"/>
      <c r="BS33" s="237"/>
      <c r="BT33" s="237"/>
      <c r="BU33" s="237"/>
      <c r="BV33" s="237"/>
      <c r="BW33" s="237"/>
      <c r="BX33" s="237"/>
      <c r="BY33" s="237"/>
      <c r="BZ33" s="237"/>
      <c r="CA33" s="237"/>
      <c r="CB33" s="237"/>
      <c r="CC33" s="237"/>
      <c r="CD33" s="237"/>
      <c r="CE33" s="237"/>
      <c r="CF33" s="237"/>
      <c r="CG33" s="237"/>
      <c r="CH33" s="237"/>
      <c r="CI33" s="237"/>
      <c r="CJ33" s="237"/>
      <c r="CK33" s="237"/>
      <c r="CL33" s="237"/>
      <c r="CM33" s="237"/>
      <c r="CN33" s="237"/>
      <c r="CO33" s="237"/>
      <c r="CP33" s="237"/>
      <c r="CQ33" s="237"/>
      <c r="CR33" s="237"/>
      <c r="CS33" s="237"/>
      <c r="CT33" s="237"/>
      <c r="CU33" s="237"/>
      <c r="CV33" s="237"/>
      <c r="CW33" s="237"/>
      <c r="CX33" s="237"/>
      <c r="CY33" s="237"/>
      <c r="CZ33" s="237"/>
      <c r="DA33" s="237"/>
      <c r="DB33" s="237"/>
      <c r="DC33" s="237"/>
      <c r="DD33" s="237"/>
      <c r="DE33" s="237"/>
      <c r="DF33" s="237"/>
      <c r="DG33" s="237"/>
      <c r="DH33" s="237"/>
      <c r="DI33" s="237"/>
      <c r="DJ33" s="237"/>
      <c r="DK33" s="237"/>
      <c r="DL33" s="237"/>
      <c r="DM33" s="237"/>
      <c r="DN33" s="237"/>
      <c r="DO33" s="237"/>
      <c r="DP33" s="237"/>
      <c r="DQ33" s="237"/>
      <c r="DR33" s="237"/>
      <c r="DS33" s="237"/>
      <c r="DT33" s="237"/>
      <c r="DU33" s="237"/>
      <c r="DV33" s="237"/>
      <c r="DW33" s="237"/>
      <c r="DX33" s="237"/>
      <c r="DY33" s="237"/>
      <c r="DZ33" s="237"/>
      <c r="EA33" s="237"/>
      <c r="EB33" s="237"/>
      <c r="EC33" s="237"/>
      <c r="ED33" s="237"/>
      <c r="EE33" s="237"/>
      <c r="EF33" s="237"/>
      <c r="EG33" s="237"/>
      <c r="EH33" s="237"/>
      <c r="EI33" s="237"/>
      <c r="EJ33" s="237"/>
      <c r="EK33" s="237"/>
      <c r="EL33" s="237"/>
      <c r="EM33" s="237"/>
      <c r="EN33" s="237"/>
      <c r="EO33" s="237"/>
      <c r="EP33" s="237"/>
      <c r="EQ33" s="237"/>
      <c r="ER33" s="237"/>
      <c r="ES33" s="237"/>
      <c r="ET33" s="237"/>
      <c r="EU33" s="237"/>
      <c r="EV33" s="237"/>
      <c r="EW33" s="237"/>
      <c r="EX33" s="237"/>
      <c r="EY33" s="237"/>
      <c r="EZ33" s="237"/>
      <c r="FA33" s="237"/>
      <c r="FB33" s="237"/>
      <c r="FC33" s="237"/>
      <c r="FD33" s="237"/>
      <c r="FE33" s="237"/>
      <c r="FF33" s="237"/>
      <c r="FG33" s="237"/>
      <c r="FH33" s="237"/>
      <c r="FI33" s="237"/>
      <c r="FJ33" s="237"/>
      <c r="FK33" s="237"/>
      <c r="FL33" s="237"/>
      <c r="FM33" s="237"/>
      <c r="FN33" s="237"/>
      <c r="FO33" s="237"/>
      <c r="FP33" s="237"/>
      <c r="FQ33" s="237"/>
      <c r="FR33" s="237"/>
      <c r="FS33" s="237"/>
      <c r="FT33" s="237"/>
      <c r="FU33" s="237"/>
      <c r="FV33" s="237"/>
      <c r="FW33" s="237"/>
      <c r="FX33" s="237"/>
      <c r="FY33" s="237"/>
      <c r="FZ33" s="237"/>
      <c r="GA33" s="237"/>
      <c r="GB33" s="237"/>
      <c r="GC33" s="237"/>
      <c r="GD33" s="237"/>
      <c r="GE33" s="237"/>
      <c r="GF33" s="237"/>
      <c r="GG33" s="237"/>
      <c r="GH33" s="237"/>
      <c r="GI33" s="237"/>
      <c r="GJ33" s="237"/>
      <c r="GK33" s="237"/>
      <c r="GL33" s="237"/>
      <c r="GM33" s="237"/>
      <c r="GN33" s="237"/>
      <c r="GO33" s="237"/>
      <c r="GP33" s="237"/>
      <c r="GQ33" s="237"/>
      <c r="GR33" s="237"/>
      <c r="GS33" s="237"/>
      <c r="GT33" s="237"/>
      <c r="GU33" s="237"/>
      <c r="GV33" s="237"/>
      <c r="GW33" s="237"/>
      <c r="GX33" s="237"/>
      <c r="GY33" s="237"/>
      <c r="GZ33" s="237"/>
      <c r="HA33" s="237"/>
      <c r="HB33" s="237"/>
      <c r="HC33" s="237"/>
      <c r="HD33" s="237"/>
      <c r="HE33" s="237"/>
      <c r="HF33" s="237"/>
      <c r="HG33" s="237"/>
      <c r="HH33" s="237"/>
      <c r="HI33" s="237"/>
      <c r="HJ33" s="237"/>
      <c r="HK33" s="237"/>
      <c r="HL33" s="237"/>
      <c r="HM33" s="237"/>
      <c r="HN33" s="237"/>
      <c r="HO33" s="237"/>
      <c r="HP33" s="237"/>
      <c r="HQ33" s="237"/>
      <c r="HR33" s="237"/>
      <c r="HS33" s="237"/>
      <c r="HT33" s="237"/>
      <c r="HU33" s="237"/>
      <c r="HV33" s="237"/>
      <c r="HW33" s="237"/>
      <c r="HX33" s="237"/>
      <c r="HY33" s="237"/>
      <c r="HZ33" s="237"/>
      <c r="IA33" s="237"/>
      <c r="IB33" s="237"/>
      <c r="IC33" s="237"/>
      <c r="ID33" s="237"/>
      <c r="IE33" s="237"/>
      <c r="IF33" s="237"/>
      <c r="IG33" s="237"/>
      <c r="IH33" s="237"/>
      <c r="II33" s="237"/>
      <c r="IJ33" s="237"/>
      <c r="IK33" s="237"/>
      <c r="IL33" s="237"/>
      <c r="IM33" s="237"/>
      <c r="IN33" s="237"/>
      <c r="IO33" s="237"/>
      <c r="IP33" s="237"/>
      <c r="IQ33" s="237"/>
      <c r="IR33" s="237"/>
      <c r="IS33" s="237"/>
      <c r="IT33" s="237"/>
      <c r="IU33" s="237"/>
      <c r="IV33" s="237"/>
      <c r="IW33" s="237"/>
      <c r="IX33" s="237"/>
      <c r="IY33" s="237"/>
      <c r="IZ33" s="237"/>
      <c r="JA33" s="237"/>
      <c r="JB33" s="237"/>
      <c r="JC33" s="237"/>
      <c r="JD33" s="237"/>
      <c r="JE33" s="237"/>
      <c r="JF33" s="237"/>
      <c r="JG33" s="237"/>
      <c r="JH33" s="237"/>
      <c r="JI33" s="237"/>
      <c r="JJ33" s="237"/>
      <c r="JK33" s="237"/>
      <c r="JL33" s="237"/>
      <c r="JM33" s="237"/>
      <c r="JN33" s="237"/>
      <c r="JO33" s="237"/>
      <c r="JP33" s="237"/>
      <c r="JQ33" s="237"/>
      <c r="JR33" s="237"/>
      <c r="JS33" s="237"/>
      <c r="JT33" s="237"/>
      <c r="JU33" s="237"/>
      <c r="JV33" s="237"/>
      <c r="JW33" s="237"/>
      <c r="JX33" s="237"/>
      <c r="JY33" s="237"/>
      <c r="JZ33" s="237"/>
      <c r="KA33" s="237"/>
      <c r="KB33" s="237"/>
      <c r="KC33" s="237"/>
      <c r="KD33" s="237"/>
      <c r="KE33" s="237"/>
      <c r="KF33" s="237"/>
      <c r="KG33" s="237"/>
      <c r="KH33" s="237"/>
      <c r="KI33" s="237"/>
      <c r="KJ33" s="237"/>
      <c r="KK33" s="237"/>
      <c r="KL33" s="237"/>
      <c r="KM33" s="237"/>
      <c r="KN33" s="237"/>
      <c r="KO33" s="237"/>
      <c r="KW33" s="386" t="s">
        <v>980</v>
      </c>
    </row>
    <row r="34" spans="1:309" x14ac:dyDescent="0.35">
      <c r="A34" s="27" t="s">
        <v>897</v>
      </c>
      <c r="B34" s="237"/>
      <c r="C34" s="237"/>
      <c r="D34" s="237"/>
      <c r="E34" s="237"/>
      <c r="F34" s="237"/>
      <c r="G34" s="237"/>
      <c r="H34" s="237"/>
      <c r="I34" s="237"/>
      <c r="J34" s="237"/>
      <c r="K34" s="237"/>
      <c r="L34" s="237"/>
      <c r="M34" s="237"/>
      <c r="N34" s="237"/>
      <c r="O34" s="237"/>
      <c r="P34" s="237"/>
      <c r="Q34" s="237"/>
      <c r="R34" s="237"/>
      <c r="S34" s="237"/>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c r="BM34" s="237"/>
      <c r="BN34" s="237"/>
      <c r="BO34" s="237"/>
      <c r="BP34" s="237"/>
      <c r="BQ34" s="237"/>
      <c r="BR34" s="237"/>
      <c r="BS34" s="237"/>
      <c r="BT34" s="237"/>
      <c r="BU34" s="237"/>
      <c r="BV34" s="237"/>
      <c r="BW34" s="237"/>
      <c r="BX34" s="237"/>
      <c r="BY34" s="237"/>
      <c r="BZ34" s="237"/>
      <c r="CA34" s="237"/>
      <c r="CB34" s="237"/>
      <c r="CC34" s="237"/>
      <c r="CD34" s="237"/>
      <c r="CE34" s="237"/>
      <c r="CF34" s="237"/>
      <c r="CG34" s="237"/>
      <c r="CH34" s="237"/>
      <c r="CI34" s="237"/>
      <c r="CJ34" s="237"/>
      <c r="CK34" s="237"/>
      <c r="CL34" s="237"/>
      <c r="CM34" s="237"/>
      <c r="CN34" s="237"/>
      <c r="CO34" s="237"/>
      <c r="CP34" s="237"/>
      <c r="CQ34" s="237"/>
      <c r="CR34" s="237"/>
      <c r="CS34" s="237"/>
      <c r="CT34" s="237"/>
      <c r="CU34" s="237"/>
      <c r="CV34" s="237"/>
      <c r="CW34" s="237"/>
      <c r="CX34" s="237"/>
      <c r="CY34" s="237"/>
      <c r="CZ34" s="237"/>
      <c r="DA34" s="237"/>
      <c r="DB34" s="237"/>
      <c r="DC34" s="237"/>
      <c r="DD34" s="237"/>
      <c r="DE34" s="237"/>
      <c r="DF34" s="237"/>
      <c r="DG34" s="237"/>
      <c r="DH34" s="237"/>
      <c r="DI34" s="237"/>
      <c r="DJ34" s="237"/>
      <c r="DK34" s="237"/>
      <c r="DL34" s="237"/>
      <c r="DM34" s="237"/>
      <c r="DN34" s="237"/>
      <c r="DO34" s="237"/>
      <c r="DP34" s="237"/>
      <c r="DQ34" s="237"/>
      <c r="DR34" s="237"/>
      <c r="DS34" s="237"/>
      <c r="DT34" s="237"/>
      <c r="DU34" s="237"/>
      <c r="DV34" s="237"/>
      <c r="DW34" s="237"/>
      <c r="DX34" s="237"/>
      <c r="DY34" s="237"/>
      <c r="DZ34" s="237"/>
      <c r="EA34" s="237"/>
      <c r="EB34" s="237"/>
      <c r="EC34" s="237"/>
      <c r="ED34" s="237"/>
      <c r="EE34" s="237"/>
      <c r="EF34" s="237"/>
      <c r="EG34" s="237"/>
      <c r="EH34" s="237"/>
      <c r="EI34" s="237"/>
      <c r="EJ34" s="237"/>
      <c r="EK34" s="237"/>
      <c r="EL34" s="237"/>
      <c r="EM34" s="237"/>
      <c r="EN34" s="237"/>
      <c r="EO34" s="237"/>
      <c r="EP34" s="237"/>
      <c r="EQ34" s="237"/>
      <c r="ER34" s="237"/>
      <c r="ES34" s="237"/>
      <c r="ET34" s="237"/>
      <c r="EU34" s="237"/>
      <c r="EV34" s="237"/>
      <c r="EW34" s="237"/>
      <c r="EX34" s="237"/>
      <c r="EY34" s="237"/>
      <c r="EZ34" s="237"/>
      <c r="FA34" s="237"/>
      <c r="FB34" s="237"/>
      <c r="FC34" s="237"/>
      <c r="FD34" s="237"/>
      <c r="FE34" s="237"/>
      <c r="FF34" s="237"/>
      <c r="FG34" s="237"/>
      <c r="FH34" s="237"/>
      <c r="FI34" s="237"/>
      <c r="FJ34" s="237"/>
      <c r="FK34" s="237"/>
      <c r="FL34" s="237"/>
      <c r="FM34" s="237"/>
      <c r="FN34" s="237"/>
      <c r="FO34" s="237"/>
      <c r="FP34" s="237"/>
      <c r="FQ34" s="237"/>
      <c r="FR34" s="237"/>
      <c r="FS34" s="237"/>
      <c r="FT34" s="237"/>
      <c r="FU34" s="237"/>
      <c r="FV34" s="237"/>
      <c r="FW34" s="237"/>
      <c r="FX34" s="237"/>
      <c r="FY34" s="237"/>
      <c r="FZ34" s="237"/>
      <c r="GA34" s="237"/>
      <c r="GB34" s="237"/>
      <c r="GC34" s="237"/>
      <c r="GD34" s="237"/>
      <c r="GE34" s="237"/>
      <c r="GF34" s="237"/>
      <c r="GG34" s="237"/>
      <c r="GH34" s="237"/>
      <c r="GI34" s="237"/>
      <c r="GJ34" s="237"/>
      <c r="GK34" s="237"/>
      <c r="GL34" s="237"/>
      <c r="GM34" s="237"/>
      <c r="GN34" s="237"/>
      <c r="GO34" s="237"/>
      <c r="GP34" s="237"/>
      <c r="GQ34" s="237"/>
      <c r="GR34" s="237"/>
      <c r="GS34" s="237"/>
      <c r="GT34" s="237"/>
      <c r="GU34" s="237"/>
      <c r="GV34" s="237"/>
      <c r="GW34" s="237"/>
      <c r="GX34" s="237"/>
      <c r="GY34" s="237"/>
      <c r="GZ34" s="237"/>
      <c r="HA34" s="237"/>
      <c r="HB34" s="237"/>
      <c r="HC34" s="237"/>
      <c r="HD34" s="237"/>
      <c r="HE34" s="237"/>
      <c r="HF34" s="237"/>
      <c r="HG34" s="237"/>
      <c r="HH34" s="237"/>
      <c r="HI34" s="237"/>
      <c r="HJ34" s="237"/>
      <c r="HK34" s="237"/>
      <c r="HL34" s="237"/>
      <c r="HM34" s="237"/>
      <c r="HN34" s="237"/>
      <c r="HO34" s="237"/>
      <c r="HP34" s="237"/>
      <c r="HQ34" s="237"/>
      <c r="HR34" s="237"/>
      <c r="HS34" s="237"/>
      <c r="HT34" s="237"/>
      <c r="HU34" s="237"/>
      <c r="HV34" s="237"/>
      <c r="HW34" s="237"/>
      <c r="HX34" s="237"/>
      <c r="HY34" s="237"/>
      <c r="HZ34" s="237"/>
      <c r="IA34" s="237"/>
      <c r="IB34" s="237"/>
      <c r="IC34" s="237"/>
      <c r="ID34" s="237"/>
      <c r="IE34" s="237"/>
      <c r="IF34" s="237"/>
      <c r="IG34" s="237"/>
      <c r="IH34" s="237"/>
      <c r="II34" s="237"/>
      <c r="IJ34" s="237"/>
      <c r="IK34" s="237"/>
      <c r="IL34" s="237"/>
      <c r="IM34" s="237"/>
      <c r="IN34" s="237"/>
      <c r="IO34" s="237"/>
      <c r="IP34" s="237"/>
      <c r="IQ34" s="237"/>
      <c r="IR34" s="237"/>
      <c r="IS34" s="237"/>
      <c r="IT34" s="237"/>
      <c r="IU34" s="237"/>
      <c r="IV34" s="237"/>
      <c r="IW34" s="237"/>
      <c r="IX34" s="237"/>
      <c r="IY34" s="237"/>
      <c r="IZ34" s="237"/>
      <c r="JA34" s="237"/>
      <c r="JB34" s="237"/>
      <c r="JC34" s="237"/>
      <c r="JD34" s="237"/>
      <c r="JE34" s="237"/>
      <c r="JF34" s="237"/>
      <c r="JG34" s="237"/>
      <c r="JH34" s="237"/>
      <c r="JI34" s="237"/>
      <c r="JJ34" s="237"/>
      <c r="JK34" s="237"/>
      <c r="JL34" s="237"/>
      <c r="JM34" s="237"/>
      <c r="JN34" s="237"/>
      <c r="JO34" s="237"/>
      <c r="JP34" s="237"/>
      <c r="JQ34" s="237"/>
      <c r="JR34" s="237"/>
      <c r="JS34" s="237"/>
      <c r="JT34" s="237"/>
      <c r="JU34" s="237"/>
      <c r="JV34" s="237"/>
      <c r="JW34" s="237"/>
      <c r="JX34" s="237"/>
      <c r="JY34" s="237"/>
      <c r="JZ34" s="237"/>
      <c r="KA34" s="237"/>
      <c r="KB34" s="237"/>
      <c r="KC34" s="237"/>
      <c r="KD34" s="237"/>
      <c r="KE34" s="237"/>
      <c r="KF34" s="237"/>
      <c r="KG34" s="237"/>
      <c r="KH34" s="237"/>
      <c r="KI34" s="237"/>
      <c r="KJ34" s="237"/>
      <c r="KK34" s="237"/>
      <c r="KL34" s="237"/>
      <c r="KM34" s="237"/>
      <c r="KN34" s="237"/>
      <c r="KO34" s="237"/>
      <c r="KW34" s="208" t="s">
        <v>1426</v>
      </c>
    </row>
    <row r="35" spans="1:309" x14ac:dyDescent="0.35">
      <c r="A35" s="27" t="s">
        <v>898</v>
      </c>
      <c r="B35" s="237"/>
      <c r="C35" s="237"/>
      <c r="D35" s="237"/>
      <c r="E35" s="237"/>
      <c r="F35" s="237"/>
      <c r="G35" s="237"/>
      <c r="H35" s="237"/>
      <c r="I35" s="237"/>
      <c r="J35" s="237"/>
      <c r="K35" s="237"/>
      <c r="L35" s="237"/>
      <c r="M35" s="237"/>
      <c r="N35" s="237"/>
      <c r="O35" s="237"/>
      <c r="P35" s="237"/>
      <c r="Q35" s="237"/>
      <c r="R35" s="237"/>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c r="BM35" s="237"/>
      <c r="BN35" s="237"/>
      <c r="BO35" s="237"/>
      <c r="BP35" s="237"/>
      <c r="BQ35" s="237"/>
      <c r="BR35" s="237"/>
      <c r="BS35" s="237"/>
      <c r="BT35" s="237"/>
      <c r="BU35" s="237"/>
      <c r="BV35" s="237"/>
      <c r="BW35" s="237"/>
      <c r="BX35" s="237"/>
      <c r="BY35" s="237"/>
      <c r="BZ35" s="237"/>
      <c r="CA35" s="237"/>
      <c r="CB35" s="237"/>
      <c r="CC35" s="237"/>
      <c r="CD35" s="237"/>
      <c r="CE35" s="237"/>
      <c r="CF35" s="237"/>
      <c r="CG35" s="237"/>
      <c r="CH35" s="237"/>
      <c r="CI35" s="237"/>
      <c r="CJ35" s="237"/>
      <c r="CK35" s="237"/>
      <c r="CL35" s="237"/>
      <c r="CM35" s="237"/>
      <c r="CN35" s="237"/>
      <c r="CO35" s="237"/>
      <c r="CP35" s="237"/>
      <c r="CQ35" s="237"/>
      <c r="CR35" s="237"/>
      <c r="CS35" s="237"/>
      <c r="CT35" s="237"/>
      <c r="CU35" s="237"/>
      <c r="CV35" s="237"/>
      <c r="CW35" s="237"/>
      <c r="CX35" s="237"/>
      <c r="CY35" s="237"/>
      <c r="CZ35" s="237"/>
      <c r="DA35" s="237"/>
      <c r="DB35" s="237"/>
      <c r="DC35" s="237"/>
      <c r="DD35" s="237"/>
      <c r="DE35" s="237"/>
      <c r="DF35" s="237"/>
      <c r="DG35" s="237"/>
      <c r="DH35" s="237"/>
      <c r="DI35" s="237"/>
      <c r="DJ35" s="237"/>
      <c r="DK35" s="237"/>
      <c r="DL35" s="237"/>
      <c r="DM35" s="237"/>
      <c r="DN35" s="237"/>
      <c r="DO35" s="237"/>
      <c r="DP35" s="237"/>
      <c r="DQ35" s="237"/>
      <c r="DR35" s="237"/>
      <c r="DS35" s="237"/>
      <c r="DT35" s="237"/>
      <c r="DU35" s="237"/>
      <c r="DV35" s="237"/>
      <c r="DW35" s="237"/>
      <c r="DX35" s="237"/>
      <c r="DY35" s="237"/>
      <c r="DZ35" s="237"/>
      <c r="EA35" s="237"/>
      <c r="EB35" s="237"/>
      <c r="EC35" s="237"/>
      <c r="ED35" s="237"/>
      <c r="EE35" s="237"/>
      <c r="EF35" s="237"/>
      <c r="EG35" s="237"/>
      <c r="EH35" s="237"/>
      <c r="EI35" s="237"/>
      <c r="EJ35" s="237"/>
      <c r="EK35" s="237"/>
      <c r="EL35" s="237"/>
      <c r="EM35" s="237"/>
      <c r="EN35" s="237"/>
      <c r="EO35" s="237"/>
      <c r="EP35" s="237"/>
      <c r="EQ35" s="237"/>
      <c r="ER35" s="237"/>
      <c r="ES35" s="237"/>
      <c r="ET35" s="237"/>
      <c r="EU35" s="237"/>
      <c r="EV35" s="237"/>
      <c r="EW35" s="237"/>
      <c r="EX35" s="237"/>
      <c r="EY35" s="237"/>
      <c r="EZ35" s="237"/>
      <c r="FA35" s="237"/>
      <c r="FB35" s="237"/>
      <c r="FC35" s="237"/>
      <c r="FD35" s="237"/>
      <c r="FE35" s="237"/>
      <c r="FF35" s="237"/>
      <c r="FG35" s="237"/>
      <c r="FH35" s="237"/>
      <c r="FI35" s="237"/>
      <c r="FJ35" s="237"/>
      <c r="FK35" s="237"/>
      <c r="FL35" s="237"/>
      <c r="FM35" s="237"/>
      <c r="FN35" s="237"/>
      <c r="FO35" s="237"/>
      <c r="FP35" s="237"/>
      <c r="FQ35" s="237"/>
      <c r="FR35" s="237"/>
      <c r="FS35" s="237"/>
      <c r="FT35" s="237"/>
      <c r="FU35" s="237"/>
      <c r="FV35" s="237"/>
      <c r="FW35" s="237"/>
      <c r="FX35" s="237"/>
      <c r="FY35" s="237"/>
      <c r="FZ35" s="237"/>
      <c r="GA35" s="237"/>
      <c r="GB35" s="237"/>
      <c r="GC35" s="237"/>
      <c r="GD35" s="237"/>
      <c r="GE35" s="237"/>
      <c r="GF35" s="237"/>
      <c r="GG35" s="237"/>
      <c r="GH35" s="237"/>
      <c r="GI35" s="237"/>
      <c r="GJ35" s="237"/>
      <c r="GK35" s="237"/>
      <c r="GL35" s="237"/>
      <c r="GM35" s="237"/>
      <c r="GN35" s="237"/>
      <c r="GO35" s="237"/>
      <c r="GP35" s="237"/>
      <c r="GQ35" s="237"/>
      <c r="GR35" s="237"/>
      <c r="GS35" s="237"/>
      <c r="GT35" s="237"/>
      <c r="GU35" s="237"/>
      <c r="GV35" s="237"/>
      <c r="GW35" s="237"/>
      <c r="GX35" s="237"/>
      <c r="GY35" s="237"/>
      <c r="GZ35" s="237"/>
      <c r="HA35" s="237"/>
      <c r="HB35" s="237"/>
      <c r="HC35" s="237"/>
      <c r="HD35" s="237"/>
      <c r="HE35" s="237"/>
      <c r="HF35" s="237"/>
      <c r="HG35" s="237"/>
      <c r="HH35" s="237"/>
      <c r="HI35" s="237"/>
      <c r="HJ35" s="237"/>
      <c r="HK35" s="237"/>
      <c r="HL35" s="237"/>
      <c r="HM35" s="237"/>
      <c r="HN35" s="237"/>
      <c r="HO35" s="237"/>
      <c r="HP35" s="237"/>
      <c r="HQ35" s="237"/>
      <c r="HR35" s="237"/>
      <c r="HS35" s="237"/>
      <c r="HT35" s="237"/>
      <c r="HU35" s="237"/>
      <c r="HV35" s="237"/>
      <c r="HW35" s="237"/>
      <c r="HX35" s="237"/>
      <c r="HY35" s="237"/>
      <c r="HZ35" s="237"/>
      <c r="IA35" s="237"/>
      <c r="IB35" s="237"/>
      <c r="IC35" s="237"/>
      <c r="ID35" s="237"/>
      <c r="IE35" s="237"/>
      <c r="IF35" s="237"/>
      <c r="IG35" s="237"/>
      <c r="IH35" s="237"/>
      <c r="II35" s="237"/>
      <c r="IJ35" s="237"/>
      <c r="IK35" s="237"/>
      <c r="IL35" s="237"/>
      <c r="IM35" s="237"/>
      <c r="IN35" s="237"/>
      <c r="IO35" s="237"/>
      <c r="IP35" s="237"/>
      <c r="IQ35" s="237"/>
      <c r="IR35" s="237"/>
      <c r="IS35" s="237"/>
      <c r="IT35" s="237"/>
      <c r="IU35" s="237"/>
      <c r="IV35" s="237"/>
      <c r="IW35" s="237"/>
      <c r="IX35" s="237"/>
      <c r="IY35" s="237"/>
      <c r="IZ35" s="237"/>
      <c r="JA35" s="237"/>
      <c r="JB35" s="237"/>
      <c r="JC35" s="237"/>
      <c r="JD35" s="237"/>
      <c r="JE35" s="237"/>
      <c r="JF35" s="237"/>
      <c r="JG35" s="237"/>
      <c r="JH35" s="237"/>
      <c r="JI35" s="237"/>
      <c r="JJ35" s="237"/>
      <c r="JK35" s="237"/>
      <c r="JL35" s="237"/>
      <c r="JM35" s="237"/>
      <c r="JN35" s="237"/>
      <c r="JO35" s="237"/>
      <c r="JP35" s="237"/>
      <c r="JQ35" s="237"/>
      <c r="JR35" s="237"/>
      <c r="JS35" s="237"/>
      <c r="JT35" s="237"/>
      <c r="JU35" s="237"/>
      <c r="JV35" s="237"/>
      <c r="JW35" s="237"/>
      <c r="JX35" s="237"/>
      <c r="JY35" s="237"/>
      <c r="JZ35" s="237"/>
      <c r="KA35" s="237"/>
      <c r="KB35" s="237"/>
      <c r="KC35" s="237"/>
      <c r="KD35" s="237"/>
      <c r="KE35" s="237"/>
      <c r="KF35" s="237"/>
      <c r="KG35" s="237"/>
      <c r="KH35" s="237"/>
      <c r="KI35" s="237"/>
      <c r="KJ35" s="237"/>
      <c r="KK35" s="237"/>
      <c r="KL35" s="237"/>
      <c r="KM35" s="237"/>
      <c r="KN35" s="237"/>
      <c r="KO35" s="237"/>
      <c r="KW35" s="208" t="s">
        <v>1427</v>
      </c>
    </row>
    <row r="36" spans="1:309" x14ac:dyDescent="0.35">
      <c r="A36" s="27" t="s">
        <v>899</v>
      </c>
      <c r="B36" s="237"/>
      <c r="C36" s="237"/>
      <c r="D36" s="237"/>
      <c r="E36" s="237"/>
      <c r="F36" s="237"/>
      <c r="G36" s="237"/>
      <c r="H36" s="237"/>
      <c r="I36" s="237"/>
      <c r="J36" s="237"/>
      <c r="K36" s="237"/>
      <c r="L36" s="237"/>
      <c r="M36" s="237"/>
      <c r="N36" s="237"/>
      <c r="O36" s="237"/>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c r="BM36" s="237"/>
      <c r="BN36" s="237"/>
      <c r="BO36" s="237"/>
      <c r="BP36" s="237"/>
      <c r="BQ36" s="237"/>
      <c r="BR36" s="237"/>
      <c r="BS36" s="237"/>
      <c r="BT36" s="237"/>
      <c r="BU36" s="237"/>
      <c r="BV36" s="237"/>
      <c r="BW36" s="237"/>
      <c r="BX36" s="237"/>
      <c r="BY36" s="237"/>
      <c r="BZ36" s="237"/>
      <c r="CA36" s="237"/>
      <c r="CB36" s="237"/>
      <c r="CC36" s="237"/>
      <c r="CD36" s="237"/>
      <c r="CE36" s="237"/>
      <c r="CF36" s="237"/>
      <c r="CG36" s="237"/>
      <c r="CH36" s="237"/>
      <c r="CI36" s="237"/>
      <c r="CJ36" s="237"/>
      <c r="CK36" s="237"/>
      <c r="CL36" s="237"/>
      <c r="CM36" s="237"/>
      <c r="CN36" s="237"/>
      <c r="CO36" s="237"/>
      <c r="CP36" s="237"/>
      <c r="CQ36" s="237"/>
      <c r="CR36" s="237"/>
      <c r="CS36" s="237"/>
      <c r="CT36" s="237"/>
      <c r="CU36" s="237"/>
      <c r="CV36" s="237"/>
      <c r="CW36" s="237"/>
      <c r="CX36" s="237"/>
      <c r="CY36" s="237"/>
      <c r="CZ36" s="237"/>
      <c r="DA36" s="237"/>
      <c r="DB36" s="237"/>
      <c r="DC36" s="237"/>
      <c r="DD36" s="237"/>
      <c r="DE36" s="237"/>
      <c r="DF36" s="237"/>
      <c r="DG36" s="237"/>
      <c r="DH36" s="237"/>
      <c r="DI36" s="237"/>
      <c r="DJ36" s="237"/>
      <c r="DK36" s="237"/>
      <c r="DL36" s="237"/>
      <c r="DM36" s="237"/>
      <c r="DN36" s="237"/>
      <c r="DO36" s="237"/>
      <c r="DP36" s="237"/>
      <c r="DQ36" s="237"/>
      <c r="DR36" s="237"/>
      <c r="DS36" s="237"/>
      <c r="DT36" s="237"/>
      <c r="DU36" s="237"/>
      <c r="DV36" s="237"/>
      <c r="DW36" s="237"/>
      <c r="DX36" s="237"/>
      <c r="DY36" s="237"/>
      <c r="DZ36" s="237"/>
      <c r="EA36" s="237"/>
      <c r="EB36" s="237"/>
      <c r="EC36" s="237"/>
      <c r="ED36" s="237"/>
      <c r="EE36" s="237"/>
      <c r="EF36" s="237"/>
      <c r="EG36" s="237"/>
      <c r="EH36" s="237"/>
      <c r="EI36" s="237"/>
      <c r="EJ36" s="237"/>
      <c r="EK36" s="237"/>
      <c r="EL36" s="237"/>
      <c r="EM36" s="237"/>
      <c r="EN36" s="237"/>
      <c r="EO36" s="237"/>
      <c r="EP36" s="237"/>
      <c r="EQ36" s="237"/>
      <c r="ER36" s="237"/>
      <c r="ES36" s="237"/>
      <c r="ET36" s="237"/>
      <c r="EU36" s="237"/>
      <c r="EV36" s="237"/>
      <c r="EW36" s="237"/>
      <c r="EX36" s="237"/>
      <c r="EY36" s="237"/>
      <c r="EZ36" s="237"/>
      <c r="FA36" s="237"/>
      <c r="FB36" s="237"/>
      <c r="FC36" s="237"/>
      <c r="FD36" s="237"/>
      <c r="FE36" s="237"/>
      <c r="FF36" s="237"/>
      <c r="FG36" s="237"/>
      <c r="FH36" s="237"/>
      <c r="FI36" s="237"/>
      <c r="FJ36" s="237"/>
      <c r="FK36" s="237"/>
      <c r="FL36" s="237"/>
      <c r="FM36" s="237"/>
      <c r="FN36" s="237"/>
      <c r="FO36" s="237"/>
      <c r="FP36" s="237"/>
      <c r="FQ36" s="237"/>
      <c r="FR36" s="237"/>
      <c r="FS36" s="237"/>
      <c r="FT36" s="237"/>
      <c r="FU36" s="237"/>
      <c r="FV36" s="237"/>
      <c r="FW36" s="237"/>
      <c r="FX36" s="237"/>
      <c r="FY36" s="237"/>
      <c r="FZ36" s="237"/>
      <c r="GA36" s="237"/>
      <c r="GB36" s="237"/>
      <c r="GC36" s="237"/>
      <c r="GD36" s="237"/>
      <c r="GE36" s="237"/>
      <c r="GF36" s="237"/>
      <c r="GG36" s="237"/>
      <c r="GH36" s="237"/>
      <c r="GI36" s="237"/>
      <c r="GJ36" s="237"/>
      <c r="GK36" s="237"/>
      <c r="GL36" s="237"/>
      <c r="GM36" s="237"/>
      <c r="GN36" s="237"/>
      <c r="GO36" s="237"/>
      <c r="GP36" s="237"/>
      <c r="GQ36" s="237"/>
      <c r="GR36" s="237"/>
      <c r="GS36" s="237"/>
      <c r="GT36" s="237"/>
      <c r="GU36" s="237"/>
      <c r="GV36" s="237"/>
      <c r="GW36" s="237"/>
      <c r="GX36" s="237"/>
      <c r="GY36" s="237"/>
      <c r="GZ36" s="237"/>
      <c r="HA36" s="237"/>
      <c r="HB36" s="237"/>
      <c r="HC36" s="237"/>
      <c r="HD36" s="237"/>
      <c r="HE36" s="237"/>
      <c r="HF36" s="237"/>
      <c r="HG36" s="237"/>
      <c r="HH36" s="237"/>
      <c r="HI36" s="237"/>
      <c r="HJ36" s="237"/>
      <c r="HK36" s="237"/>
      <c r="HL36" s="237"/>
      <c r="HM36" s="237"/>
      <c r="HN36" s="237"/>
      <c r="HO36" s="237"/>
      <c r="HP36" s="237"/>
      <c r="HQ36" s="237"/>
      <c r="HR36" s="237"/>
      <c r="HS36" s="237"/>
      <c r="HT36" s="237"/>
      <c r="HU36" s="237"/>
      <c r="HV36" s="237"/>
      <c r="HW36" s="237"/>
      <c r="HX36" s="237"/>
      <c r="HY36" s="237"/>
      <c r="HZ36" s="237"/>
      <c r="IA36" s="237"/>
      <c r="IB36" s="237"/>
      <c r="IC36" s="237"/>
      <c r="ID36" s="237"/>
      <c r="IE36" s="237"/>
      <c r="IF36" s="237"/>
      <c r="IG36" s="237"/>
      <c r="IH36" s="237"/>
      <c r="II36" s="237"/>
      <c r="IJ36" s="237"/>
      <c r="IK36" s="237"/>
      <c r="IL36" s="237"/>
      <c r="IM36" s="237"/>
      <c r="IN36" s="237"/>
      <c r="IO36" s="237"/>
      <c r="IP36" s="237"/>
      <c r="IQ36" s="237"/>
      <c r="IR36" s="237"/>
      <c r="IS36" s="237"/>
      <c r="IT36" s="237"/>
      <c r="IU36" s="237"/>
      <c r="IV36" s="237"/>
      <c r="IW36" s="237"/>
      <c r="IX36" s="237"/>
      <c r="IY36" s="237"/>
      <c r="IZ36" s="237"/>
      <c r="JA36" s="237"/>
      <c r="JB36" s="237"/>
      <c r="JC36" s="237"/>
      <c r="JD36" s="237"/>
      <c r="JE36" s="237"/>
      <c r="JF36" s="237"/>
      <c r="JG36" s="237"/>
      <c r="JH36" s="237"/>
      <c r="JI36" s="237"/>
      <c r="JJ36" s="237"/>
      <c r="JK36" s="237"/>
      <c r="JL36" s="237"/>
      <c r="JM36" s="237"/>
      <c r="JN36" s="237"/>
      <c r="JO36" s="237"/>
      <c r="JP36" s="237"/>
      <c r="JQ36" s="237"/>
      <c r="JR36" s="237"/>
      <c r="JS36" s="237"/>
      <c r="JT36" s="237"/>
      <c r="JU36" s="237"/>
      <c r="JV36" s="237"/>
      <c r="JW36" s="237"/>
      <c r="JX36" s="237"/>
      <c r="JY36" s="237"/>
      <c r="JZ36" s="237"/>
      <c r="KA36" s="237"/>
      <c r="KB36" s="237"/>
      <c r="KC36" s="237"/>
      <c r="KD36" s="237"/>
      <c r="KE36" s="237"/>
      <c r="KF36" s="237"/>
      <c r="KG36" s="237"/>
      <c r="KH36" s="237"/>
      <c r="KI36" s="237"/>
      <c r="KJ36" s="237"/>
      <c r="KK36" s="237"/>
      <c r="KL36" s="237"/>
      <c r="KM36" s="237"/>
      <c r="KN36" s="237"/>
      <c r="KO36" s="237"/>
      <c r="KW36" s="208" t="s">
        <v>1428</v>
      </c>
    </row>
    <row r="37" spans="1:309" x14ac:dyDescent="0.35">
      <c r="A37" s="27" t="s">
        <v>900</v>
      </c>
      <c r="B37" s="237"/>
      <c r="C37" s="237"/>
      <c r="D37" s="237"/>
      <c r="E37" s="237"/>
      <c r="F37" s="237"/>
      <c r="G37" s="237"/>
      <c r="H37" s="237"/>
      <c r="I37" s="237"/>
      <c r="J37" s="237"/>
      <c r="K37" s="237"/>
      <c r="L37" s="237"/>
      <c r="M37" s="237"/>
      <c r="N37" s="237"/>
      <c r="O37" s="237"/>
      <c r="P37" s="237"/>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c r="BM37" s="237"/>
      <c r="BN37" s="237"/>
      <c r="BO37" s="237"/>
      <c r="BP37" s="237"/>
      <c r="BQ37" s="237"/>
      <c r="BR37" s="237"/>
      <c r="BS37" s="237"/>
      <c r="BT37" s="237"/>
      <c r="BU37" s="237"/>
      <c r="BV37" s="237"/>
      <c r="BW37" s="237"/>
      <c r="BX37" s="237"/>
      <c r="BY37" s="237"/>
      <c r="BZ37" s="237"/>
      <c r="CA37" s="237"/>
      <c r="CB37" s="237"/>
      <c r="CC37" s="237"/>
      <c r="CD37" s="237"/>
      <c r="CE37" s="237"/>
      <c r="CF37" s="237"/>
      <c r="CG37" s="237"/>
      <c r="CH37" s="237"/>
      <c r="CI37" s="237"/>
      <c r="CJ37" s="237"/>
      <c r="CK37" s="237"/>
      <c r="CL37" s="237"/>
      <c r="CM37" s="237"/>
      <c r="CN37" s="237"/>
      <c r="CO37" s="237"/>
      <c r="CP37" s="237"/>
      <c r="CQ37" s="237"/>
      <c r="CR37" s="237"/>
      <c r="CS37" s="237"/>
      <c r="CT37" s="237"/>
      <c r="CU37" s="237"/>
      <c r="CV37" s="237"/>
      <c r="CW37" s="237"/>
      <c r="CX37" s="237"/>
      <c r="CY37" s="237"/>
      <c r="CZ37" s="237"/>
      <c r="DA37" s="237"/>
      <c r="DB37" s="237"/>
      <c r="DC37" s="237"/>
      <c r="DD37" s="237"/>
      <c r="DE37" s="237"/>
      <c r="DF37" s="237"/>
      <c r="DG37" s="237"/>
      <c r="DH37" s="237"/>
      <c r="DI37" s="237"/>
      <c r="DJ37" s="237"/>
      <c r="DK37" s="237"/>
      <c r="DL37" s="237"/>
      <c r="DM37" s="237"/>
      <c r="DN37" s="237"/>
      <c r="DO37" s="237"/>
      <c r="DP37" s="237"/>
      <c r="DQ37" s="237"/>
      <c r="DR37" s="237"/>
      <c r="DS37" s="237"/>
      <c r="DT37" s="237"/>
      <c r="DU37" s="237"/>
      <c r="DV37" s="237"/>
      <c r="DW37" s="237"/>
      <c r="DX37" s="237"/>
      <c r="DY37" s="237"/>
      <c r="DZ37" s="237"/>
      <c r="EA37" s="237"/>
      <c r="EB37" s="237"/>
      <c r="EC37" s="237"/>
      <c r="ED37" s="237"/>
      <c r="EE37" s="237"/>
      <c r="EF37" s="237"/>
      <c r="EG37" s="237"/>
      <c r="EH37" s="237"/>
      <c r="EI37" s="237"/>
      <c r="EJ37" s="237"/>
      <c r="EK37" s="237"/>
      <c r="EL37" s="237"/>
      <c r="EM37" s="237"/>
      <c r="EN37" s="237"/>
      <c r="EO37" s="237"/>
      <c r="EP37" s="237"/>
      <c r="EQ37" s="237"/>
      <c r="ER37" s="237"/>
      <c r="ES37" s="237"/>
      <c r="ET37" s="237"/>
      <c r="EU37" s="237"/>
      <c r="EV37" s="237"/>
      <c r="EW37" s="237"/>
      <c r="EX37" s="237"/>
      <c r="EY37" s="237"/>
      <c r="EZ37" s="237"/>
      <c r="FA37" s="237"/>
      <c r="FB37" s="237"/>
      <c r="FC37" s="237"/>
      <c r="FD37" s="237"/>
      <c r="FE37" s="237"/>
      <c r="FF37" s="237"/>
      <c r="FG37" s="237"/>
      <c r="FH37" s="237"/>
      <c r="FI37" s="237"/>
      <c r="FJ37" s="237"/>
      <c r="FK37" s="237"/>
      <c r="FL37" s="237"/>
      <c r="FM37" s="237"/>
      <c r="FN37" s="237"/>
      <c r="FO37" s="237"/>
      <c r="FP37" s="237"/>
      <c r="FQ37" s="237"/>
      <c r="FR37" s="237"/>
      <c r="FS37" s="237"/>
      <c r="FT37" s="237"/>
      <c r="FU37" s="237"/>
      <c r="FV37" s="237"/>
      <c r="FW37" s="237"/>
      <c r="FX37" s="237"/>
      <c r="FY37" s="237"/>
      <c r="FZ37" s="237"/>
      <c r="GA37" s="237"/>
      <c r="GB37" s="237"/>
      <c r="GC37" s="237"/>
      <c r="GD37" s="237"/>
      <c r="GE37" s="237"/>
      <c r="GF37" s="237"/>
      <c r="GG37" s="237"/>
      <c r="GH37" s="237"/>
      <c r="GI37" s="237"/>
      <c r="GJ37" s="237"/>
      <c r="GK37" s="237"/>
      <c r="GL37" s="237"/>
      <c r="GM37" s="237"/>
      <c r="GN37" s="237"/>
      <c r="GO37" s="237"/>
      <c r="GP37" s="237"/>
      <c r="GQ37" s="237"/>
      <c r="GR37" s="237"/>
      <c r="GS37" s="237"/>
      <c r="GT37" s="237"/>
      <c r="GU37" s="237"/>
      <c r="GV37" s="237"/>
      <c r="GW37" s="237"/>
      <c r="GX37" s="237"/>
      <c r="GY37" s="237"/>
      <c r="GZ37" s="237"/>
      <c r="HA37" s="237"/>
      <c r="HB37" s="237"/>
      <c r="HC37" s="237"/>
      <c r="HD37" s="237"/>
      <c r="HE37" s="237"/>
      <c r="HF37" s="237"/>
      <c r="HG37" s="237"/>
      <c r="HH37" s="237"/>
      <c r="HI37" s="237"/>
      <c r="HJ37" s="237"/>
      <c r="HK37" s="237"/>
      <c r="HL37" s="237"/>
      <c r="HM37" s="237"/>
      <c r="HN37" s="237"/>
      <c r="HO37" s="237"/>
      <c r="HP37" s="237"/>
      <c r="HQ37" s="237"/>
      <c r="HR37" s="237"/>
      <c r="HS37" s="237"/>
      <c r="HT37" s="237"/>
      <c r="HU37" s="237"/>
      <c r="HV37" s="237"/>
      <c r="HW37" s="237"/>
      <c r="HX37" s="237"/>
      <c r="HY37" s="237"/>
      <c r="HZ37" s="237"/>
      <c r="IA37" s="237"/>
      <c r="IB37" s="237"/>
      <c r="IC37" s="237"/>
      <c r="ID37" s="237"/>
      <c r="IE37" s="237"/>
      <c r="IF37" s="237"/>
      <c r="IG37" s="237"/>
      <c r="IH37" s="237"/>
      <c r="II37" s="237"/>
      <c r="IJ37" s="237"/>
      <c r="IK37" s="237"/>
      <c r="IL37" s="237"/>
      <c r="IM37" s="237"/>
      <c r="IN37" s="237"/>
      <c r="IO37" s="237"/>
      <c r="IP37" s="237"/>
      <c r="IQ37" s="237"/>
      <c r="IR37" s="237"/>
      <c r="IS37" s="237"/>
      <c r="IT37" s="237"/>
      <c r="IU37" s="237"/>
      <c r="IV37" s="237"/>
      <c r="IW37" s="237"/>
      <c r="IX37" s="237"/>
      <c r="IY37" s="237"/>
      <c r="IZ37" s="237"/>
      <c r="JA37" s="237"/>
      <c r="JB37" s="237"/>
      <c r="JC37" s="237"/>
      <c r="JD37" s="237"/>
      <c r="JE37" s="237"/>
      <c r="JF37" s="237"/>
      <c r="JG37" s="237"/>
      <c r="JH37" s="237"/>
      <c r="JI37" s="237"/>
      <c r="JJ37" s="237"/>
      <c r="JK37" s="237"/>
      <c r="JL37" s="237"/>
      <c r="JM37" s="237"/>
      <c r="JN37" s="237"/>
      <c r="JO37" s="237"/>
      <c r="JP37" s="237"/>
      <c r="JQ37" s="237"/>
      <c r="JR37" s="237"/>
      <c r="JS37" s="237"/>
      <c r="JT37" s="237"/>
      <c r="JU37" s="237"/>
      <c r="JV37" s="237"/>
      <c r="JW37" s="237"/>
      <c r="JX37" s="237"/>
      <c r="JY37" s="237"/>
      <c r="JZ37" s="237"/>
      <c r="KA37" s="237"/>
      <c r="KB37" s="237"/>
      <c r="KC37" s="237"/>
      <c r="KD37" s="237"/>
      <c r="KE37" s="237"/>
      <c r="KF37" s="237"/>
      <c r="KG37" s="237"/>
      <c r="KH37" s="237"/>
      <c r="KI37" s="237"/>
      <c r="KJ37" s="237"/>
      <c r="KK37" s="237"/>
      <c r="KL37" s="237"/>
      <c r="KM37" s="237"/>
      <c r="KN37" s="237"/>
      <c r="KO37" s="237"/>
      <c r="KW37" s="208" t="s">
        <v>1429</v>
      </c>
    </row>
    <row r="38" spans="1:309" x14ac:dyDescent="0.35">
      <c r="A38" s="27" t="s">
        <v>901</v>
      </c>
      <c r="B38" s="237"/>
      <c r="C38" s="237"/>
      <c r="D38" s="237"/>
      <c r="E38" s="237"/>
      <c r="F38" s="237"/>
      <c r="G38" s="237"/>
      <c r="H38" s="237"/>
      <c r="I38" s="237"/>
      <c r="J38" s="237"/>
      <c r="K38" s="237"/>
      <c r="L38" s="237"/>
      <c r="M38" s="237"/>
      <c r="N38" s="237"/>
      <c r="O38" s="237"/>
      <c r="P38" s="237"/>
      <c r="Q38" s="237"/>
      <c r="R38" s="237"/>
      <c r="S38" s="237"/>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c r="BM38" s="237"/>
      <c r="BN38" s="237"/>
      <c r="BO38" s="237"/>
      <c r="BP38" s="237"/>
      <c r="BQ38" s="237"/>
      <c r="BR38" s="237"/>
      <c r="BS38" s="237"/>
      <c r="BT38" s="237"/>
      <c r="BU38" s="237"/>
      <c r="BV38" s="237"/>
      <c r="BW38" s="237"/>
      <c r="BX38" s="237"/>
      <c r="BY38" s="237"/>
      <c r="BZ38" s="237"/>
      <c r="CA38" s="237"/>
      <c r="CB38" s="237"/>
      <c r="CC38" s="237"/>
      <c r="CD38" s="237"/>
      <c r="CE38" s="237"/>
      <c r="CF38" s="237"/>
      <c r="CG38" s="237"/>
      <c r="CH38" s="237"/>
      <c r="CI38" s="237"/>
      <c r="CJ38" s="237"/>
      <c r="CK38" s="237"/>
      <c r="CL38" s="237"/>
      <c r="CM38" s="237"/>
      <c r="CN38" s="237"/>
      <c r="CO38" s="237"/>
      <c r="CP38" s="237"/>
      <c r="CQ38" s="237"/>
      <c r="CR38" s="237"/>
      <c r="CS38" s="237"/>
      <c r="CT38" s="237"/>
      <c r="CU38" s="237"/>
      <c r="CV38" s="237"/>
      <c r="CW38" s="237"/>
      <c r="CX38" s="237"/>
      <c r="CY38" s="237"/>
      <c r="CZ38" s="237"/>
      <c r="DA38" s="237"/>
      <c r="DB38" s="237"/>
      <c r="DC38" s="237"/>
      <c r="DD38" s="237"/>
      <c r="DE38" s="237"/>
      <c r="DF38" s="237"/>
      <c r="DG38" s="237"/>
      <c r="DH38" s="237"/>
      <c r="DI38" s="237"/>
      <c r="DJ38" s="237"/>
      <c r="DK38" s="237"/>
      <c r="DL38" s="237"/>
      <c r="DM38" s="237"/>
      <c r="DN38" s="237"/>
      <c r="DO38" s="237"/>
      <c r="DP38" s="237"/>
      <c r="DQ38" s="237"/>
      <c r="DR38" s="237"/>
      <c r="DS38" s="237"/>
      <c r="DT38" s="237"/>
      <c r="DU38" s="237"/>
      <c r="DV38" s="237"/>
      <c r="DW38" s="237"/>
      <c r="DX38" s="237"/>
      <c r="DY38" s="237"/>
      <c r="DZ38" s="237"/>
      <c r="EA38" s="237"/>
      <c r="EB38" s="237"/>
      <c r="EC38" s="237"/>
      <c r="ED38" s="237"/>
      <c r="EE38" s="237"/>
      <c r="EF38" s="237"/>
      <c r="EG38" s="237"/>
      <c r="EH38" s="237"/>
      <c r="EI38" s="237"/>
      <c r="EJ38" s="237"/>
      <c r="EK38" s="237"/>
      <c r="EL38" s="237"/>
      <c r="EM38" s="237"/>
      <c r="EN38" s="237"/>
      <c r="EO38" s="237"/>
      <c r="EP38" s="237"/>
      <c r="EQ38" s="237"/>
      <c r="ER38" s="237"/>
      <c r="ES38" s="237"/>
      <c r="ET38" s="237"/>
      <c r="EU38" s="237"/>
      <c r="EV38" s="237"/>
      <c r="EW38" s="237"/>
      <c r="EX38" s="237"/>
      <c r="EY38" s="237"/>
      <c r="EZ38" s="237"/>
      <c r="FA38" s="237"/>
      <c r="FB38" s="237"/>
      <c r="FC38" s="237"/>
      <c r="FD38" s="237"/>
      <c r="FE38" s="237"/>
      <c r="FF38" s="237"/>
      <c r="FG38" s="237"/>
      <c r="FH38" s="237"/>
      <c r="FI38" s="237"/>
      <c r="FJ38" s="237"/>
      <c r="FK38" s="237"/>
      <c r="FL38" s="237"/>
      <c r="FM38" s="237"/>
      <c r="FN38" s="237"/>
      <c r="FO38" s="237"/>
      <c r="FP38" s="237"/>
      <c r="FQ38" s="237"/>
      <c r="FR38" s="237"/>
      <c r="FS38" s="237"/>
      <c r="FT38" s="237"/>
      <c r="FU38" s="237"/>
      <c r="FV38" s="237"/>
      <c r="FW38" s="237"/>
      <c r="FX38" s="237"/>
      <c r="FY38" s="237"/>
      <c r="FZ38" s="237"/>
      <c r="GA38" s="237"/>
      <c r="GB38" s="237"/>
      <c r="GC38" s="237"/>
      <c r="GD38" s="237"/>
      <c r="GE38" s="237"/>
      <c r="GF38" s="237"/>
      <c r="GG38" s="237"/>
      <c r="GH38" s="237"/>
      <c r="GI38" s="237"/>
      <c r="GJ38" s="237"/>
      <c r="GK38" s="237"/>
      <c r="GL38" s="237"/>
      <c r="GM38" s="237"/>
      <c r="GN38" s="237"/>
      <c r="GO38" s="237"/>
      <c r="GP38" s="237"/>
      <c r="GQ38" s="237"/>
      <c r="GR38" s="237"/>
      <c r="GS38" s="237"/>
      <c r="GT38" s="237"/>
      <c r="GU38" s="237"/>
      <c r="GV38" s="237"/>
      <c r="GW38" s="237"/>
      <c r="GX38" s="237"/>
      <c r="GY38" s="237"/>
      <c r="GZ38" s="237"/>
      <c r="HA38" s="237"/>
      <c r="HB38" s="237"/>
      <c r="HC38" s="237"/>
      <c r="HD38" s="237"/>
      <c r="HE38" s="237"/>
      <c r="HF38" s="237"/>
      <c r="HG38" s="237"/>
      <c r="HH38" s="237"/>
      <c r="HI38" s="237"/>
      <c r="HJ38" s="237"/>
      <c r="HK38" s="237"/>
      <c r="HL38" s="237"/>
      <c r="HM38" s="237"/>
      <c r="HN38" s="237"/>
      <c r="HO38" s="237"/>
      <c r="HP38" s="237"/>
      <c r="HQ38" s="237"/>
      <c r="HR38" s="237"/>
      <c r="HS38" s="237"/>
      <c r="HT38" s="237"/>
      <c r="HU38" s="237"/>
      <c r="HV38" s="237"/>
      <c r="HW38" s="237"/>
      <c r="HX38" s="237"/>
      <c r="HY38" s="237"/>
      <c r="HZ38" s="237"/>
      <c r="IA38" s="237"/>
      <c r="IB38" s="237"/>
      <c r="IC38" s="237"/>
      <c r="ID38" s="237"/>
      <c r="IE38" s="237"/>
      <c r="IF38" s="237"/>
      <c r="IG38" s="237"/>
      <c r="IH38" s="237"/>
      <c r="II38" s="237"/>
      <c r="IJ38" s="237"/>
      <c r="IK38" s="237"/>
      <c r="IL38" s="237"/>
      <c r="IM38" s="237"/>
      <c r="IN38" s="237"/>
      <c r="IO38" s="237"/>
      <c r="IP38" s="237"/>
      <c r="IQ38" s="237"/>
      <c r="IR38" s="237"/>
      <c r="IS38" s="237"/>
      <c r="IT38" s="237"/>
      <c r="IU38" s="237"/>
      <c r="IV38" s="237"/>
      <c r="IW38" s="237"/>
      <c r="IX38" s="237"/>
      <c r="IY38" s="237"/>
      <c r="IZ38" s="237"/>
      <c r="JA38" s="237"/>
      <c r="JB38" s="237"/>
      <c r="JC38" s="237"/>
      <c r="JD38" s="237"/>
      <c r="JE38" s="237"/>
      <c r="JF38" s="237"/>
      <c r="JG38" s="237"/>
      <c r="JH38" s="237"/>
      <c r="JI38" s="237"/>
      <c r="JJ38" s="237"/>
      <c r="JK38" s="237"/>
      <c r="JL38" s="237"/>
      <c r="JM38" s="237"/>
      <c r="JN38" s="237"/>
      <c r="JO38" s="237"/>
      <c r="JP38" s="237"/>
      <c r="JQ38" s="237"/>
      <c r="JR38" s="237"/>
      <c r="JS38" s="237"/>
      <c r="JT38" s="237"/>
      <c r="JU38" s="237"/>
      <c r="JV38" s="237"/>
      <c r="JW38" s="237"/>
      <c r="JX38" s="237"/>
      <c r="JY38" s="237"/>
      <c r="JZ38" s="237"/>
      <c r="KA38" s="237"/>
      <c r="KB38" s="237"/>
      <c r="KC38" s="237"/>
      <c r="KD38" s="237"/>
      <c r="KE38" s="237"/>
      <c r="KF38" s="237"/>
      <c r="KG38" s="237"/>
      <c r="KH38" s="237"/>
      <c r="KI38" s="237"/>
      <c r="KJ38" s="237"/>
      <c r="KK38" s="237"/>
      <c r="KL38" s="237"/>
      <c r="KM38" s="237"/>
      <c r="KN38" s="237"/>
      <c r="KO38" s="237"/>
      <c r="KW38" s="208" t="s">
        <v>1430</v>
      </c>
    </row>
    <row r="39" spans="1:309" x14ac:dyDescent="0.35">
      <c r="A39" s="27" t="s">
        <v>902</v>
      </c>
      <c r="B39" s="237"/>
      <c r="C39" s="237"/>
      <c r="D39" s="237"/>
      <c r="E39" s="237"/>
      <c r="F39" s="237"/>
      <c r="G39" s="237"/>
      <c r="H39" s="237"/>
      <c r="I39" s="237"/>
      <c r="J39" s="237"/>
      <c r="K39" s="237"/>
      <c r="L39" s="237"/>
      <c r="M39" s="237"/>
      <c r="N39" s="237"/>
      <c r="O39" s="237"/>
      <c r="P39" s="237"/>
      <c r="Q39" s="237"/>
      <c r="R39" s="237"/>
      <c r="S39" s="237"/>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c r="BM39" s="237"/>
      <c r="BN39" s="237"/>
      <c r="BO39" s="237"/>
      <c r="BP39" s="237"/>
      <c r="BQ39" s="237"/>
      <c r="BR39" s="237"/>
      <c r="BS39" s="237"/>
      <c r="BT39" s="237"/>
      <c r="BU39" s="237"/>
      <c r="BV39" s="237"/>
      <c r="BW39" s="237"/>
      <c r="BX39" s="237"/>
      <c r="BY39" s="237"/>
      <c r="BZ39" s="237"/>
      <c r="CA39" s="237"/>
      <c r="CB39" s="237"/>
      <c r="CC39" s="237"/>
      <c r="CD39" s="237"/>
      <c r="CE39" s="237"/>
      <c r="CF39" s="237"/>
      <c r="CG39" s="237"/>
      <c r="CH39" s="237"/>
      <c r="CI39" s="237"/>
      <c r="CJ39" s="237"/>
      <c r="CK39" s="237"/>
      <c r="CL39" s="237"/>
      <c r="CM39" s="237"/>
      <c r="CN39" s="237"/>
      <c r="CO39" s="237"/>
      <c r="CP39" s="237"/>
      <c r="CQ39" s="237"/>
      <c r="CR39" s="237"/>
      <c r="CS39" s="237"/>
      <c r="CT39" s="237"/>
      <c r="CU39" s="237"/>
      <c r="CV39" s="237"/>
      <c r="CW39" s="237"/>
      <c r="CX39" s="237"/>
      <c r="CY39" s="237"/>
      <c r="CZ39" s="237"/>
      <c r="DA39" s="237"/>
      <c r="DB39" s="237"/>
      <c r="DC39" s="237"/>
      <c r="DD39" s="237"/>
      <c r="DE39" s="237"/>
      <c r="DF39" s="237"/>
      <c r="DG39" s="237"/>
      <c r="DH39" s="237"/>
      <c r="DI39" s="237"/>
      <c r="DJ39" s="237"/>
      <c r="DK39" s="237"/>
      <c r="DL39" s="237"/>
      <c r="DM39" s="237"/>
      <c r="DN39" s="237"/>
      <c r="DO39" s="237"/>
      <c r="DP39" s="237"/>
      <c r="DQ39" s="237"/>
      <c r="DR39" s="237"/>
      <c r="DS39" s="237"/>
      <c r="DT39" s="237"/>
      <c r="DU39" s="237"/>
      <c r="DV39" s="237"/>
      <c r="DW39" s="237"/>
      <c r="DX39" s="237"/>
      <c r="DY39" s="237"/>
      <c r="DZ39" s="237"/>
      <c r="EA39" s="237"/>
      <c r="EB39" s="237"/>
      <c r="EC39" s="237"/>
      <c r="ED39" s="237"/>
      <c r="EE39" s="237"/>
      <c r="EF39" s="237"/>
      <c r="EG39" s="237"/>
      <c r="EH39" s="237"/>
      <c r="EI39" s="237"/>
      <c r="EJ39" s="237"/>
      <c r="EK39" s="237"/>
      <c r="EL39" s="237"/>
      <c r="EM39" s="237"/>
      <c r="EN39" s="237"/>
      <c r="EO39" s="237"/>
      <c r="EP39" s="237"/>
      <c r="EQ39" s="237"/>
      <c r="ER39" s="237"/>
      <c r="ES39" s="237"/>
      <c r="ET39" s="237"/>
      <c r="EU39" s="237"/>
      <c r="EV39" s="237"/>
      <c r="EW39" s="237"/>
      <c r="EX39" s="237"/>
      <c r="EY39" s="237"/>
      <c r="EZ39" s="237"/>
      <c r="FA39" s="237"/>
      <c r="FB39" s="237"/>
      <c r="FC39" s="237"/>
      <c r="FD39" s="237"/>
      <c r="FE39" s="237"/>
      <c r="FF39" s="237"/>
      <c r="FG39" s="237"/>
      <c r="FH39" s="237"/>
      <c r="FI39" s="237"/>
      <c r="FJ39" s="237"/>
      <c r="FK39" s="237"/>
      <c r="FL39" s="237"/>
      <c r="FM39" s="237"/>
      <c r="FN39" s="237"/>
      <c r="FO39" s="237"/>
      <c r="FP39" s="237"/>
      <c r="FQ39" s="237"/>
      <c r="FR39" s="237"/>
      <c r="FS39" s="237"/>
      <c r="FT39" s="237"/>
      <c r="FU39" s="237"/>
      <c r="FV39" s="237"/>
      <c r="FW39" s="237"/>
      <c r="FX39" s="237"/>
      <c r="FY39" s="237"/>
      <c r="FZ39" s="237"/>
      <c r="GA39" s="237"/>
      <c r="GB39" s="237"/>
      <c r="GC39" s="237"/>
      <c r="GD39" s="237"/>
      <c r="GE39" s="237"/>
      <c r="GF39" s="237"/>
      <c r="GG39" s="237"/>
      <c r="GH39" s="237"/>
      <c r="GI39" s="237"/>
      <c r="GJ39" s="237"/>
      <c r="GK39" s="237"/>
      <c r="GL39" s="237"/>
      <c r="GM39" s="237"/>
      <c r="GN39" s="237"/>
      <c r="GO39" s="237"/>
      <c r="GP39" s="237"/>
      <c r="GQ39" s="237"/>
      <c r="GR39" s="237"/>
      <c r="GS39" s="237"/>
      <c r="GT39" s="237"/>
      <c r="GU39" s="237"/>
      <c r="GV39" s="237"/>
      <c r="GW39" s="237"/>
      <c r="GX39" s="237"/>
      <c r="GY39" s="237"/>
      <c r="GZ39" s="237"/>
      <c r="HA39" s="237"/>
      <c r="HB39" s="237"/>
      <c r="HC39" s="237"/>
      <c r="HD39" s="237"/>
      <c r="HE39" s="237"/>
      <c r="HF39" s="237"/>
      <c r="HG39" s="237"/>
      <c r="HH39" s="237"/>
      <c r="HI39" s="237"/>
      <c r="HJ39" s="237"/>
      <c r="HK39" s="237"/>
      <c r="HL39" s="237"/>
      <c r="HM39" s="237"/>
      <c r="HN39" s="237"/>
      <c r="HO39" s="237"/>
      <c r="HP39" s="237"/>
      <c r="HQ39" s="237"/>
      <c r="HR39" s="237"/>
      <c r="HS39" s="237"/>
      <c r="HT39" s="237"/>
      <c r="HU39" s="237"/>
      <c r="HV39" s="237"/>
      <c r="HW39" s="237"/>
      <c r="HX39" s="237"/>
      <c r="HY39" s="237"/>
      <c r="HZ39" s="237"/>
      <c r="IA39" s="237"/>
      <c r="IB39" s="237"/>
      <c r="IC39" s="237"/>
      <c r="ID39" s="237"/>
      <c r="IE39" s="237"/>
      <c r="IF39" s="237"/>
      <c r="IG39" s="237"/>
      <c r="IH39" s="237"/>
      <c r="II39" s="237"/>
      <c r="IJ39" s="237"/>
      <c r="IK39" s="237"/>
      <c r="IL39" s="237"/>
      <c r="IM39" s="237"/>
      <c r="IN39" s="237"/>
      <c r="IO39" s="237"/>
      <c r="IP39" s="237"/>
      <c r="IQ39" s="237"/>
      <c r="IR39" s="237"/>
      <c r="IS39" s="237"/>
      <c r="IT39" s="237"/>
      <c r="IU39" s="237"/>
      <c r="IV39" s="237"/>
      <c r="IW39" s="237"/>
      <c r="IX39" s="237"/>
      <c r="IY39" s="237"/>
      <c r="IZ39" s="237"/>
      <c r="JA39" s="237"/>
      <c r="JB39" s="237"/>
      <c r="JC39" s="237"/>
      <c r="JD39" s="237"/>
      <c r="JE39" s="237"/>
      <c r="JF39" s="237"/>
      <c r="JG39" s="237"/>
      <c r="JH39" s="237"/>
      <c r="JI39" s="237"/>
      <c r="JJ39" s="237"/>
      <c r="JK39" s="237"/>
      <c r="JL39" s="237"/>
      <c r="JM39" s="237"/>
      <c r="JN39" s="237"/>
      <c r="JO39" s="237"/>
      <c r="JP39" s="237"/>
      <c r="JQ39" s="237"/>
      <c r="JR39" s="237"/>
      <c r="JS39" s="237"/>
      <c r="JT39" s="237"/>
      <c r="JU39" s="237"/>
      <c r="JV39" s="237"/>
      <c r="JW39" s="237"/>
      <c r="JX39" s="237"/>
      <c r="JY39" s="237"/>
      <c r="JZ39" s="237"/>
      <c r="KA39" s="237"/>
      <c r="KB39" s="237"/>
      <c r="KC39" s="237"/>
      <c r="KD39" s="237"/>
      <c r="KE39" s="237"/>
      <c r="KF39" s="237"/>
      <c r="KG39" s="237"/>
      <c r="KH39" s="237"/>
      <c r="KI39" s="237"/>
      <c r="KJ39" s="237"/>
      <c r="KK39" s="237"/>
      <c r="KL39" s="237"/>
      <c r="KM39" s="237"/>
      <c r="KN39" s="237"/>
      <c r="KO39" s="237"/>
      <c r="KW39" s="208" t="s">
        <v>1431</v>
      </c>
    </row>
    <row r="40" spans="1:309" x14ac:dyDescent="0.35">
      <c r="A40" s="27" t="s">
        <v>903</v>
      </c>
      <c r="B40" s="237"/>
      <c r="C40" s="237"/>
      <c r="D40" s="237"/>
      <c r="E40" s="237"/>
      <c r="F40" s="237"/>
      <c r="G40" s="237"/>
      <c r="H40" s="237"/>
      <c r="I40" s="237"/>
      <c r="J40" s="237"/>
      <c r="K40" s="237"/>
      <c r="L40" s="237"/>
      <c r="M40" s="237"/>
      <c r="N40" s="237"/>
      <c r="O40" s="237"/>
      <c r="P40" s="237"/>
      <c r="Q40" s="237"/>
      <c r="R40" s="237"/>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c r="BM40" s="237"/>
      <c r="BN40" s="237"/>
      <c r="BO40" s="237"/>
      <c r="BP40" s="237"/>
      <c r="BQ40" s="237"/>
      <c r="BR40" s="237"/>
      <c r="BS40" s="237"/>
      <c r="BT40" s="237"/>
      <c r="BU40" s="237"/>
      <c r="BV40" s="237"/>
      <c r="BW40" s="237"/>
      <c r="BX40" s="237"/>
      <c r="BY40" s="237"/>
      <c r="BZ40" s="237"/>
      <c r="CA40" s="237"/>
      <c r="CB40" s="237"/>
      <c r="CC40" s="237"/>
      <c r="CD40" s="237"/>
      <c r="CE40" s="237"/>
      <c r="CF40" s="237"/>
      <c r="CG40" s="237"/>
      <c r="CH40" s="237"/>
      <c r="CI40" s="237"/>
      <c r="CJ40" s="237"/>
      <c r="CK40" s="237"/>
      <c r="CL40" s="237"/>
      <c r="CM40" s="237"/>
      <c r="CN40" s="237"/>
      <c r="CO40" s="237"/>
      <c r="CP40" s="237"/>
      <c r="CQ40" s="237"/>
      <c r="CR40" s="237"/>
      <c r="CS40" s="237"/>
      <c r="CT40" s="237"/>
      <c r="CU40" s="237"/>
      <c r="CV40" s="237"/>
      <c r="CW40" s="237"/>
      <c r="CX40" s="237"/>
      <c r="CY40" s="237"/>
      <c r="CZ40" s="237"/>
      <c r="DA40" s="237"/>
      <c r="DB40" s="237"/>
      <c r="DC40" s="237"/>
      <c r="DD40" s="237"/>
      <c r="DE40" s="237"/>
      <c r="DF40" s="237"/>
      <c r="DG40" s="237"/>
      <c r="DH40" s="237"/>
      <c r="DI40" s="237"/>
      <c r="DJ40" s="237"/>
      <c r="DK40" s="237"/>
      <c r="DL40" s="237"/>
      <c r="DM40" s="237"/>
      <c r="DN40" s="237"/>
      <c r="DO40" s="237"/>
      <c r="DP40" s="237"/>
      <c r="DQ40" s="237"/>
      <c r="DR40" s="237"/>
      <c r="DS40" s="237"/>
      <c r="DT40" s="237"/>
      <c r="DU40" s="237"/>
      <c r="DV40" s="237"/>
      <c r="DW40" s="237"/>
      <c r="DX40" s="237"/>
      <c r="DY40" s="237"/>
      <c r="DZ40" s="237"/>
      <c r="EA40" s="237"/>
      <c r="EB40" s="237"/>
      <c r="EC40" s="237"/>
      <c r="ED40" s="237"/>
      <c r="EE40" s="237"/>
      <c r="EF40" s="237"/>
      <c r="EG40" s="237"/>
      <c r="EH40" s="237"/>
      <c r="EI40" s="237"/>
      <c r="EJ40" s="237"/>
      <c r="EK40" s="237"/>
      <c r="EL40" s="237"/>
      <c r="EM40" s="237"/>
      <c r="EN40" s="237"/>
      <c r="EO40" s="237"/>
      <c r="EP40" s="237"/>
      <c r="EQ40" s="237"/>
      <c r="ER40" s="237"/>
      <c r="ES40" s="237"/>
      <c r="ET40" s="237"/>
      <c r="EU40" s="237"/>
      <c r="EV40" s="237"/>
      <c r="EW40" s="237"/>
      <c r="EX40" s="237"/>
      <c r="EY40" s="237"/>
      <c r="EZ40" s="237"/>
      <c r="FA40" s="237"/>
      <c r="FB40" s="237"/>
      <c r="FC40" s="237"/>
      <c r="FD40" s="237"/>
      <c r="FE40" s="237"/>
      <c r="FF40" s="237"/>
      <c r="FG40" s="237"/>
      <c r="FH40" s="237"/>
      <c r="FI40" s="237"/>
      <c r="FJ40" s="237"/>
      <c r="FK40" s="237"/>
      <c r="FL40" s="237"/>
      <c r="FM40" s="237"/>
      <c r="FN40" s="237"/>
      <c r="FO40" s="237"/>
      <c r="FP40" s="237"/>
      <c r="FQ40" s="237"/>
      <c r="FR40" s="237"/>
      <c r="FS40" s="237"/>
      <c r="FT40" s="237"/>
      <c r="FU40" s="237"/>
      <c r="FV40" s="237"/>
      <c r="FW40" s="237"/>
      <c r="FX40" s="237"/>
      <c r="FY40" s="237"/>
      <c r="FZ40" s="237"/>
      <c r="GA40" s="237"/>
      <c r="GB40" s="237"/>
      <c r="GC40" s="237"/>
      <c r="GD40" s="237"/>
      <c r="GE40" s="237"/>
      <c r="GF40" s="237"/>
      <c r="GG40" s="237"/>
      <c r="GH40" s="237"/>
      <c r="GI40" s="237"/>
      <c r="GJ40" s="237"/>
      <c r="GK40" s="237"/>
      <c r="GL40" s="237"/>
      <c r="GM40" s="237"/>
      <c r="GN40" s="237"/>
      <c r="GO40" s="237"/>
      <c r="GP40" s="237"/>
      <c r="GQ40" s="237"/>
      <c r="GR40" s="237"/>
      <c r="GS40" s="237"/>
      <c r="GT40" s="237"/>
      <c r="GU40" s="237"/>
      <c r="GV40" s="237"/>
      <c r="GW40" s="237"/>
      <c r="GX40" s="237"/>
      <c r="GY40" s="237"/>
      <c r="GZ40" s="237"/>
      <c r="HA40" s="237"/>
      <c r="HB40" s="237"/>
      <c r="HC40" s="237"/>
      <c r="HD40" s="237"/>
      <c r="HE40" s="237"/>
      <c r="HF40" s="237"/>
      <c r="HG40" s="237"/>
      <c r="HH40" s="237"/>
      <c r="HI40" s="237"/>
      <c r="HJ40" s="237"/>
      <c r="HK40" s="237"/>
      <c r="HL40" s="237"/>
      <c r="HM40" s="237"/>
      <c r="HN40" s="237"/>
      <c r="HO40" s="237"/>
      <c r="HP40" s="237"/>
      <c r="HQ40" s="237"/>
      <c r="HR40" s="237"/>
      <c r="HS40" s="237"/>
      <c r="HT40" s="237"/>
      <c r="HU40" s="237"/>
      <c r="HV40" s="237"/>
      <c r="HW40" s="237"/>
      <c r="HX40" s="237"/>
      <c r="HY40" s="237"/>
      <c r="HZ40" s="237"/>
      <c r="IA40" s="237"/>
      <c r="IB40" s="237"/>
      <c r="IC40" s="237"/>
      <c r="ID40" s="237"/>
      <c r="IE40" s="237"/>
      <c r="IF40" s="237"/>
      <c r="IG40" s="237"/>
      <c r="IH40" s="237"/>
      <c r="II40" s="237"/>
      <c r="IJ40" s="237"/>
      <c r="IK40" s="237"/>
      <c r="IL40" s="237"/>
      <c r="IM40" s="237"/>
      <c r="IN40" s="237"/>
      <c r="IO40" s="237"/>
      <c r="IP40" s="237"/>
      <c r="IQ40" s="237"/>
      <c r="IR40" s="237"/>
      <c r="IS40" s="237"/>
      <c r="IT40" s="237"/>
      <c r="IU40" s="237"/>
      <c r="IV40" s="237"/>
      <c r="IW40" s="237"/>
      <c r="IX40" s="237"/>
      <c r="IY40" s="237"/>
      <c r="IZ40" s="237"/>
      <c r="JA40" s="237"/>
      <c r="JB40" s="237"/>
      <c r="JC40" s="237"/>
      <c r="JD40" s="237"/>
      <c r="JE40" s="237"/>
      <c r="JF40" s="237"/>
      <c r="JG40" s="237"/>
      <c r="JH40" s="237"/>
      <c r="JI40" s="237"/>
      <c r="JJ40" s="237"/>
      <c r="JK40" s="237"/>
      <c r="JL40" s="237"/>
      <c r="JM40" s="237"/>
      <c r="JN40" s="237"/>
      <c r="JO40" s="237"/>
      <c r="JP40" s="237"/>
      <c r="JQ40" s="237"/>
      <c r="JR40" s="237"/>
      <c r="JS40" s="237"/>
      <c r="JT40" s="237"/>
      <c r="JU40" s="237"/>
      <c r="JV40" s="237"/>
      <c r="JW40" s="237"/>
      <c r="JX40" s="237"/>
      <c r="JY40" s="237"/>
      <c r="JZ40" s="237"/>
      <c r="KA40" s="237"/>
      <c r="KB40" s="237"/>
      <c r="KC40" s="237"/>
      <c r="KD40" s="237"/>
      <c r="KE40" s="237"/>
      <c r="KF40" s="237"/>
      <c r="KG40" s="237"/>
      <c r="KH40" s="237"/>
      <c r="KI40" s="237"/>
      <c r="KJ40" s="237"/>
      <c r="KK40" s="237"/>
      <c r="KL40" s="237"/>
      <c r="KM40" s="237"/>
      <c r="KN40" s="237"/>
      <c r="KO40" s="237"/>
      <c r="KW40" s="208" t="s">
        <v>1432</v>
      </c>
    </row>
    <row r="41" spans="1:309" x14ac:dyDescent="0.35">
      <c r="A41" s="27" t="s">
        <v>904</v>
      </c>
      <c r="B41" s="237"/>
      <c r="C41" s="237"/>
      <c r="D41" s="237"/>
      <c r="E41" s="237"/>
      <c r="F41" s="237"/>
      <c r="G41" s="237"/>
      <c r="H41" s="237"/>
      <c r="I41" s="237"/>
      <c r="J41" s="237"/>
      <c r="K41" s="237"/>
      <c r="L41" s="237"/>
      <c r="M41" s="237"/>
      <c r="N41" s="237"/>
      <c r="O41" s="237"/>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c r="BM41" s="237"/>
      <c r="BN41" s="237"/>
      <c r="BO41" s="237"/>
      <c r="BP41" s="237"/>
      <c r="BQ41" s="237"/>
      <c r="BR41" s="237"/>
      <c r="BS41" s="237"/>
      <c r="BT41" s="237"/>
      <c r="BU41" s="237"/>
      <c r="BV41" s="237"/>
      <c r="BW41" s="237"/>
      <c r="BX41" s="237"/>
      <c r="BY41" s="237"/>
      <c r="BZ41" s="237"/>
      <c r="CA41" s="237"/>
      <c r="CB41" s="237"/>
      <c r="CC41" s="237"/>
      <c r="CD41" s="237"/>
      <c r="CE41" s="237"/>
      <c r="CF41" s="237"/>
      <c r="CG41" s="237"/>
      <c r="CH41" s="237"/>
      <c r="CI41" s="237"/>
      <c r="CJ41" s="237"/>
      <c r="CK41" s="237"/>
      <c r="CL41" s="237"/>
      <c r="CM41" s="237"/>
      <c r="CN41" s="237"/>
      <c r="CO41" s="237"/>
      <c r="CP41" s="237"/>
      <c r="CQ41" s="237"/>
      <c r="CR41" s="237"/>
      <c r="CS41" s="237"/>
      <c r="CT41" s="237"/>
      <c r="CU41" s="237"/>
      <c r="CV41" s="237"/>
      <c r="CW41" s="237"/>
      <c r="CX41" s="237"/>
      <c r="CY41" s="237"/>
      <c r="CZ41" s="237"/>
      <c r="DA41" s="237"/>
      <c r="DB41" s="237"/>
      <c r="DC41" s="237"/>
      <c r="DD41" s="237"/>
      <c r="DE41" s="237"/>
      <c r="DF41" s="237"/>
      <c r="DG41" s="237"/>
      <c r="DH41" s="237"/>
      <c r="DI41" s="237"/>
      <c r="DJ41" s="237"/>
      <c r="DK41" s="237"/>
      <c r="DL41" s="237"/>
      <c r="DM41" s="237"/>
      <c r="DN41" s="237"/>
      <c r="DO41" s="237"/>
      <c r="DP41" s="237"/>
      <c r="DQ41" s="237"/>
      <c r="DR41" s="237"/>
      <c r="DS41" s="237"/>
      <c r="DT41" s="237"/>
      <c r="DU41" s="237"/>
      <c r="DV41" s="237"/>
      <c r="DW41" s="237"/>
      <c r="DX41" s="237"/>
      <c r="DY41" s="237"/>
      <c r="DZ41" s="237"/>
      <c r="EA41" s="237"/>
      <c r="EB41" s="237"/>
      <c r="EC41" s="237"/>
      <c r="ED41" s="237"/>
      <c r="EE41" s="237"/>
      <c r="EF41" s="237"/>
      <c r="EG41" s="237"/>
      <c r="EH41" s="237"/>
      <c r="EI41" s="237"/>
      <c r="EJ41" s="237"/>
      <c r="EK41" s="237"/>
      <c r="EL41" s="237"/>
      <c r="EM41" s="237"/>
      <c r="EN41" s="237"/>
      <c r="EO41" s="237"/>
      <c r="EP41" s="237"/>
      <c r="EQ41" s="237"/>
      <c r="ER41" s="237"/>
      <c r="ES41" s="237"/>
      <c r="ET41" s="237"/>
      <c r="EU41" s="237"/>
      <c r="EV41" s="237"/>
      <c r="EW41" s="237"/>
      <c r="EX41" s="237"/>
      <c r="EY41" s="237"/>
      <c r="EZ41" s="237"/>
      <c r="FA41" s="237"/>
      <c r="FB41" s="237"/>
      <c r="FC41" s="237"/>
      <c r="FD41" s="237"/>
      <c r="FE41" s="237"/>
      <c r="FF41" s="237"/>
      <c r="FG41" s="237"/>
      <c r="FH41" s="237"/>
      <c r="FI41" s="237"/>
      <c r="FJ41" s="237"/>
      <c r="FK41" s="237"/>
      <c r="FL41" s="237"/>
      <c r="FM41" s="237"/>
      <c r="FN41" s="237"/>
      <c r="FO41" s="237"/>
      <c r="FP41" s="237"/>
      <c r="FQ41" s="237"/>
      <c r="FR41" s="237"/>
      <c r="FS41" s="237"/>
      <c r="FT41" s="237"/>
      <c r="FU41" s="237"/>
      <c r="FV41" s="237"/>
      <c r="FW41" s="237"/>
      <c r="FX41" s="237"/>
      <c r="FY41" s="237"/>
      <c r="FZ41" s="237"/>
      <c r="GA41" s="237"/>
      <c r="GB41" s="237"/>
      <c r="GC41" s="237"/>
      <c r="GD41" s="237"/>
      <c r="GE41" s="237"/>
      <c r="GF41" s="237"/>
      <c r="GG41" s="237"/>
      <c r="GH41" s="237"/>
      <c r="GI41" s="237"/>
      <c r="GJ41" s="237"/>
      <c r="GK41" s="237"/>
      <c r="GL41" s="237"/>
      <c r="GM41" s="237"/>
      <c r="GN41" s="237"/>
      <c r="GO41" s="237"/>
      <c r="GP41" s="237"/>
      <c r="GQ41" s="237"/>
      <c r="GR41" s="237"/>
      <c r="GS41" s="237"/>
      <c r="GT41" s="237"/>
      <c r="GU41" s="237"/>
      <c r="GV41" s="237"/>
      <c r="GW41" s="237"/>
      <c r="GX41" s="237"/>
      <c r="GY41" s="237"/>
      <c r="GZ41" s="237"/>
      <c r="HA41" s="237"/>
      <c r="HB41" s="237"/>
      <c r="HC41" s="237"/>
      <c r="HD41" s="237"/>
      <c r="HE41" s="237"/>
      <c r="HF41" s="237"/>
      <c r="HG41" s="237"/>
      <c r="HH41" s="237"/>
      <c r="HI41" s="237"/>
      <c r="HJ41" s="237"/>
      <c r="HK41" s="237"/>
      <c r="HL41" s="237"/>
      <c r="HM41" s="237"/>
      <c r="HN41" s="237"/>
      <c r="HO41" s="237"/>
      <c r="HP41" s="237"/>
      <c r="HQ41" s="237"/>
      <c r="HR41" s="237"/>
      <c r="HS41" s="237"/>
      <c r="HT41" s="237"/>
      <c r="HU41" s="237"/>
      <c r="HV41" s="237"/>
      <c r="HW41" s="237"/>
      <c r="HX41" s="237"/>
      <c r="HY41" s="237"/>
      <c r="HZ41" s="237"/>
      <c r="IA41" s="237"/>
      <c r="IB41" s="237"/>
      <c r="IC41" s="237"/>
      <c r="ID41" s="237"/>
      <c r="IE41" s="237"/>
      <c r="IF41" s="237"/>
      <c r="IG41" s="237"/>
      <c r="IH41" s="237"/>
      <c r="II41" s="237"/>
      <c r="IJ41" s="237"/>
      <c r="IK41" s="237"/>
      <c r="IL41" s="237"/>
      <c r="IM41" s="237"/>
      <c r="IN41" s="237"/>
      <c r="IO41" s="237"/>
      <c r="IP41" s="237"/>
      <c r="IQ41" s="237"/>
      <c r="IR41" s="237"/>
      <c r="IS41" s="237"/>
      <c r="IT41" s="237"/>
      <c r="IU41" s="237"/>
      <c r="IV41" s="237"/>
      <c r="IW41" s="237"/>
      <c r="IX41" s="237"/>
      <c r="IY41" s="237"/>
      <c r="IZ41" s="237"/>
      <c r="JA41" s="237"/>
      <c r="JB41" s="237"/>
      <c r="JC41" s="237"/>
      <c r="JD41" s="237"/>
      <c r="JE41" s="237"/>
      <c r="JF41" s="237"/>
      <c r="JG41" s="237"/>
      <c r="JH41" s="237"/>
      <c r="JI41" s="237"/>
      <c r="JJ41" s="237"/>
      <c r="JK41" s="237"/>
      <c r="JL41" s="237"/>
      <c r="JM41" s="237"/>
      <c r="JN41" s="237"/>
      <c r="JO41" s="237"/>
      <c r="JP41" s="237"/>
      <c r="JQ41" s="237"/>
      <c r="JR41" s="237"/>
      <c r="JS41" s="237"/>
      <c r="JT41" s="237"/>
      <c r="JU41" s="237"/>
      <c r="JV41" s="237"/>
      <c r="JW41" s="237"/>
      <c r="JX41" s="237"/>
      <c r="JY41" s="237"/>
      <c r="JZ41" s="237"/>
      <c r="KA41" s="237"/>
      <c r="KB41" s="237"/>
      <c r="KC41" s="237"/>
      <c r="KD41" s="237"/>
      <c r="KE41" s="237"/>
      <c r="KF41" s="237"/>
      <c r="KG41" s="237"/>
      <c r="KH41" s="237"/>
      <c r="KI41" s="237"/>
      <c r="KJ41" s="237"/>
      <c r="KK41" s="237"/>
      <c r="KL41" s="237"/>
      <c r="KM41" s="237"/>
      <c r="KN41" s="237"/>
      <c r="KO41" s="237"/>
      <c r="KW41" s="208" t="s">
        <v>1433</v>
      </c>
    </row>
    <row r="42" spans="1:309" x14ac:dyDescent="0.35">
      <c r="A42" s="27" t="s">
        <v>905</v>
      </c>
      <c r="B42" s="237"/>
      <c r="C42" s="237"/>
      <c r="D42" s="237"/>
      <c r="E42" s="237"/>
      <c r="F42" s="237"/>
      <c r="G42" s="237"/>
      <c r="H42" s="237"/>
      <c r="I42" s="237"/>
      <c r="J42" s="237"/>
      <c r="K42" s="237"/>
      <c r="L42" s="237"/>
      <c r="M42" s="237"/>
      <c r="N42" s="237"/>
      <c r="O42" s="237"/>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c r="BM42" s="237"/>
      <c r="BN42" s="237"/>
      <c r="BO42" s="237"/>
      <c r="BP42" s="237"/>
      <c r="BQ42" s="237"/>
      <c r="BR42" s="237"/>
      <c r="BS42" s="237"/>
      <c r="BT42" s="237"/>
      <c r="BU42" s="237"/>
      <c r="BV42" s="237"/>
      <c r="BW42" s="237"/>
      <c r="BX42" s="237"/>
      <c r="BY42" s="237"/>
      <c r="BZ42" s="237"/>
      <c r="CA42" s="237"/>
      <c r="CB42" s="237"/>
      <c r="CC42" s="237"/>
      <c r="CD42" s="237"/>
      <c r="CE42" s="237"/>
      <c r="CF42" s="237"/>
      <c r="CG42" s="237"/>
      <c r="CH42" s="237"/>
      <c r="CI42" s="237"/>
      <c r="CJ42" s="237"/>
      <c r="CK42" s="237"/>
      <c r="CL42" s="237"/>
      <c r="CM42" s="237"/>
      <c r="CN42" s="237"/>
      <c r="CO42" s="237"/>
      <c r="CP42" s="237"/>
      <c r="CQ42" s="237"/>
      <c r="CR42" s="237"/>
      <c r="CS42" s="237"/>
      <c r="CT42" s="237"/>
      <c r="CU42" s="237"/>
      <c r="CV42" s="237"/>
      <c r="CW42" s="237"/>
      <c r="CX42" s="237"/>
      <c r="CY42" s="237"/>
      <c r="CZ42" s="237"/>
      <c r="DA42" s="237"/>
      <c r="DB42" s="237"/>
      <c r="DC42" s="237"/>
      <c r="DD42" s="237"/>
      <c r="DE42" s="237"/>
      <c r="DF42" s="237"/>
      <c r="DG42" s="237"/>
      <c r="DH42" s="237"/>
      <c r="DI42" s="237"/>
      <c r="DJ42" s="237"/>
      <c r="DK42" s="237"/>
      <c r="DL42" s="237"/>
      <c r="DM42" s="237"/>
      <c r="DN42" s="237"/>
      <c r="DO42" s="237"/>
      <c r="DP42" s="237"/>
      <c r="DQ42" s="237"/>
      <c r="DR42" s="237"/>
      <c r="DS42" s="237"/>
      <c r="DT42" s="237"/>
      <c r="DU42" s="237"/>
      <c r="DV42" s="237"/>
      <c r="DW42" s="237"/>
      <c r="DX42" s="237"/>
      <c r="DY42" s="237"/>
      <c r="DZ42" s="237"/>
      <c r="EA42" s="237"/>
      <c r="EB42" s="237"/>
      <c r="EC42" s="237"/>
      <c r="ED42" s="237"/>
      <c r="EE42" s="237"/>
      <c r="EF42" s="237"/>
      <c r="EG42" s="237"/>
      <c r="EH42" s="237"/>
      <c r="EI42" s="237"/>
      <c r="EJ42" s="237"/>
      <c r="EK42" s="237"/>
      <c r="EL42" s="237"/>
      <c r="EM42" s="237"/>
      <c r="EN42" s="237"/>
      <c r="EO42" s="237"/>
      <c r="EP42" s="237"/>
      <c r="EQ42" s="237"/>
      <c r="ER42" s="237"/>
      <c r="ES42" s="237"/>
      <c r="ET42" s="237"/>
      <c r="EU42" s="237"/>
      <c r="EV42" s="237"/>
      <c r="EW42" s="237"/>
      <c r="EX42" s="237"/>
      <c r="EY42" s="237"/>
      <c r="EZ42" s="237"/>
      <c r="FA42" s="237"/>
      <c r="FB42" s="237"/>
      <c r="FC42" s="237"/>
      <c r="FD42" s="237"/>
      <c r="FE42" s="237"/>
      <c r="FF42" s="237"/>
      <c r="FG42" s="237"/>
      <c r="FH42" s="237"/>
      <c r="FI42" s="237"/>
      <c r="FJ42" s="237"/>
      <c r="FK42" s="237"/>
      <c r="FL42" s="237"/>
      <c r="FM42" s="237"/>
      <c r="FN42" s="237"/>
      <c r="FO42" s="237"/>
      <c r="FP42" s="237"/>
      <c r="FQ42" s="237"/>
      <c r="FR42" s="237"/>
      <c r="FS42" s="237"/>
      <c r="FT42" s="237"/>
      <c r="FU42" s="237"/>
      <c r="FV42" s="237"/>
      <c r="FW42" s="237"/>
      <c r="FX42" s="237"/>
      <c r="FY42" s="237"/>
      <c r="FZ42" s="237"/>
      <c r="GA42" s="237"/>
      <c r="GB42" s="237"/>
      <c r="GC42" s="237"/>
      <c r="GD42" s="237"/>
      <c r="GE42" s="237"/>
      <c r="GF42" s="237"/>
      <c r="GG42" s="237"/>
      <c r="GH42" s="237"/>
      <c r="GI42" s="237"/>
      <c r="GJ42" s="237"/>
      <c r="GK42" s="237"/>
      <c r="GL42" s="237"/>
      <c r="GM42" s="237"/>
      <c r="GN42" s="237"/>
      <c r="GO42" s="237"/>
      <c r="GP42" s="237"/>
      <c r="GQ42" s="237"/>
      <c r="GR42" s="237"/>
      <c r="GS42" s="237"/>
      <c r="GT42" s="237"/>
      <c r="GU42" s="237"/>
      <c r="GV42" s="237"/>
      <c r="GW42" s="237"/>
      <c r="GX42" s="237"/>
      <c r="GY42" s="237"/>
      <c r="GZ42" s="237"/>
      <c r="HA42" s="237"/>
      <c r="HB42" s="237"/>
      <c r="HC42" s="237"/>
      <c r="HD42" s="237"/>
      <c r="HE42" s="237"/>
      <c r="HF42" s="237"/>
      <c r="HG42" s="237"/>
      <c r="HH42" s="237"/>
      <c r="HI42" s="237"/>
      <c r="HJ42" s="237"/>
      <c r="HK42" s="237"/>
      <c r="HL42" s="237"/>
      <c r="HM42" s="237"/>
      <c r="HN42" s="237"/>
      <c r="HO42" s="237"/>
      <c r="HP42" s="237"/>
      <c r="HQ42" s="237"/>
      <c r="HR42" s="237"/>
      <c r="HS42" s="237"/>
      <c r="HT42" s="237"/>
      <c r="HU42" s="237"/>
      <c r="HV42" s="237"/>
      <c r="HW42" s="237"/>
      <c r="HX42" s="237"/>
      <c r="HY42" s="237"/>
      <c r="HZ42" s="237"/>
      <c r="IA42" s="237"/>
      <c r="IB42" s="237"/>
      <c r="IC42" s="237"/>
      <c r="ID42" s="237"/>
      <c r="IE42" s="237"/>
      <c r="IF42" s="237"/>
      <c r="IG42" s="237"/>
      <c r="IH42" s="237"/>
      <c r="II42" s="237"/>
      <c r="IJ42" s="237"/>
      <c r="IK42" s="237"/>
      <c r="IL42" s="237"/>
      <c r="IM42" s="237"/>
      <c r="IN42" s="237"/>
      <c r="IO42" s="237"/>
      <c r="IP42" s="237"/>
      <c r="IQ42" s="237"/>
      <c r="IR42" s="237"/>
      <c r="IS42" s="237"/>
      <c r="IT42" s="237"/>
      <c r="IU42" s="237"/>
      <c r="IV42" s="237"/>
      <c r="IW42" s="237"/>
      <c r="IX42" s="237"/>
      <c r="IY42" s="237"/>
      <c r="IZ42" s="237"/>
      <c r="JA42" s="237"/>
      <c r="JB42" s="237"/>
      <c r="JC42" s="237"/>
      <c r="JD42" s="237"/>
      <c r="JE42" s="237"/>
      <c r="JF42" s="237"/>
      <c r="JG42" s="237"/>
      <c r="JH42" s="237"/>
      <c r="JI42" s="237"/>
      <c r="JJ42" s="237"/>
      <c r="JK42" s="237"/>
      <c r="JL42" s="237"/>
      <c r="JM42" s="237"/>
      <c r="JN42" s="237"/>
      <c r="JO42" s="237"/>
      <c r="JP42" s="237"/>
      <c r="JQ42" s="237"/>
      <c r="JR42" s="237"/>
      <c r="JS42" s="237"/>
      <c r="JT42" s="237"/>
      <c r="JU42" s="237"/>
      <c r="JV42" s="237"/>
      <c r="JW42" s="237"/>
      <c r="JX42" s="237"/>
      <c r="JY42" s="237"/>
      <c r="JZ42" s="237"/>
      <c r="KA42" s="237"/>
      <c r="KB42" s="237"/>
      <c r="KC42" s="237"/>
      <c r="KD42" s="237"/>
      <c r="KE42" s="237"/>
      <c r="KF42" s="237"/>
      <c r="KG42" s="237"/>
      <c r="KH42" s="237"/>
      <c r="KI42" s="237"/>
      <c r="KJ42" s="237"/>
      <c r="KK42" s="237"/>
      <c r="KL42" s="237"/>
      <c r="KM42" s="237"/>
      <c r="KN42" s="237"/>
      <c r="KO42" s="237"/>
      <c r="KW42" s="208" t="s">
        <v>1434</v>
      </c>
    </row>
    <row r="43" spans="1:309" x14ac:dyDescent="0.35">
      <c r="A43" s="27" t="s">
        <v>906</v>
      </c>
      <c r="B43" s="237"/>
      <c r="C43" s="237"/>
      <c r="D43" s="237"/>
      <c r="E43" s="237"/>
      <c r="F43" s="237"/>
      <c r="G43" s="237"/>
      <c r="H43" s="237"/>
      <c r="I43" s="237"/>
      <c r="J43" s="237"/>
      <c r="K43" s="237"/>
      <c r="L43" s="237"/>
      <c r="M43" s="237"/>
      <c r="N43" s="237"/>
      <c r="O43" s="237"/>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c r="BM43" s="237"/>
      <c r="BN43" s="237"/>
      <c r="BO43" s="237"/>
      <c r="BP43" s="237"/>
      <c r="BQ43" s="237"/>
      <c r="BR43" s="237"/>
      <c r="BS43" s="237"/>
      <c r="BT43" s="237"/>
      <c r="BU43" s="237"/>
      <c r="BV43" s="237"/>
      <c r="BW43" s="237"/>
      <c r="BX43" s="237"/>
      <c r="BY43" s="237"/>
      <c r="BZ43" s="237"/>
      <c r="CA43" s="237"/>
      <c r="CB43" s="237"/>
      <c r="CC43" s="237"/>
      <c r="CD43" s="237"/>
      <c r="CE43" s="237"/>
      <c r="CF43" s="237"/>
      <c r="CG43" s="237"/>
      <c r="CH43" s="237"/>
      <c r="CI43" s="237"/>
      <c r="CJ43" s="237"/>
      <c r="CK43" s="237"/>
      <c r="CL43" s="237"/>
      <c r="CM43" s="237"/>
      <c r="CN43" s="237"/>
      <c r="CO43" s="237"/>
      <c r="CP43" s="237"/>
      <c r="CQ43" s="237"/>
      <c r="CR43" s="237"/>
      <c r="CS43" s="237"/>
      <c r="CT43" s="237"/>
      <c r="CU43" s="237"/>
      <c r="CV43" s="237"/>
      <c r="CW43" s="237"/>
      <c r="CX43" s="237"/>
      <c r="CY43" s="237"/>
      <c r="CZ43" s="237"/>
      <c r="DA43" s="237"/>
      <c r="DB43" s="237"/>
      <c r="DC43" s="237"/>
      <c r="DD43" s="237"/>
      <c r="DE43" s="237"/>
      <c r="DF43" s="237"/>
      <c r="DG43" s="237"/>
      <c r="DH43" s="237"/>
      <c r="DI43" s="237"/>
      <c r="DJ43" s="237"/>
      <c r="DK43" s="237"/>
      <c r="DL43" s="237"/>
      <c r="DM43" s="237"/>
      <c r="DN43" s="237"/>
      <c r="DO43" s="237"/>
      <c r="DP43" s="237"/>
      <c r="DQ43" s="237"/>
      <c r="DR43" s="237"/>
      <c r="DS43" s="237"/>
      <c r="DT43" s="237"/>
      <c r="DU43" s="237"/>
      <c r="DV43" s="237"/>
      <c r="DW43" s="237"/>
      <c r="DX43" s="237"/>
      <c r="DY43" s="237"/>
      <c r="DZ43" s="237"/>
      <c r="EA43" s="237"/>
      <c r="EB43" s="237"/>
      <c r="EC43" s="237"/>
      <c r="ED43" s="237"/>
      <c r="EE43" s="237"/>
      <c r="EF43" s="237"/>
      <c r="EG43" s="237"/>
      <c r="EH43" s="237"/>
      <c r="EI43" s="237"/>
      <c r="EJ43" s="237"/>
      <c r="EK43" s="237"/>
      <c r="EL43" s="237"/>
      <c r="EM43" s="237"/>
      <c r="EN43" s="237"/>
      <c r="EO43" s="237"/>
      <c r="EP43" s="237"/>
      <c r="EQ43" s="237"/>
      <c r="ER43" s="237"/>
      <c r="ES43" s="237"/>
      <c r="ET43" s="237"/>
      <c r="EU43" s="237"/>
      <c r="EV43" s="237"/>
      <c r="EW43" s="237"/>
      <c r="EX43" s="237"/>
      <c r="EY43" s="237"/>
      <c r="EZ43" s="237"/>
      <c r="FA43" s="237"/>
      <c r="FB43" s="237"/>
      <c r="FC43" s="237"/>
      <c r="FD43" s="237"/>
      <c r="FE43" s="237"/>
      <c r="FF43" s="237"/>
      <c r="FG43" s="237"/>
      <c r="FH43" s="237"/>
      <c r="FI43" s="237"/>
      <c r="FJ43" s="237"/>
      <c r="FK43" s="237"/>
      <c r="FL43" s="237"/>
      <c r="FM43" s="237"/>
      <c r="FN43" s="237"/>
      <c r="FO43" s="237"/>
      <c r="FP43" s="237"/>
      <c r="FQ43" s="237"/>
      <c r="FR43" s="237"/>
      <c r="FS43" s="237"/>
      <c r="FT43" s="237"/>
      <c r="FU43" s="237"/>
      <c r="FV43" s="237"/>
      <c r="FW43" s="237"/>
      <c r="FX43" s="237"/>
      <c r="FY43" s="237"/>
      <c r="FZ43" s="237"/>
      <c r="GA43" s="237"/>
      <c r="GB43" s="237"/>
      <c r="GC43" s="237"/>
      <c r="GD43" s="237"/>
      <c r="GE43" s="237"/>
      <c r="GF43" s="237"/>
      <c r="GG43" s="237"/>
      <c r="GH43" s="237"/>
      <c r="GI43" s="237"/>
      <c r="GJ43" s="237"/>
      <c r="GK43" s="237"/>
      <c r="GL43" s="237"/>
      <c r="GM43" s="237"/>
      <c r="GN43" s="237"/>
      <c r="GO43" s="237"/>
      <c r="GP43" s="237"/>
      <c r="GQ43" s="237"/>
      <c r="GR43" s="237"/>
      <c r="GS43" s="237"/>
      <c r="GT43" s="237"/>
      <c r="GU43" s="237"/>
      <c r="GV43" s="237"/>
      <c r="GW43" s="237"/>
      <c r="GX43" s="237"/>
      <c r="GY43" s="237"/>
      <c r="GZ43" s="237"/>
      <c r="HA43" s="237"/>
      <c r="HB43" s="237"/>
      <c r="HC43" s="237"/>
      <c r="HD43" s="237"/>
      <c r="HE43" s="237"/>
      <c r="HF43" s="237"/>
      <c r="HG43" s="237"/>
      <c r="HH43" s="237"/>
      <c r="HI43" s="237"/>
      <c r="HJ43" s="237"/>
      <c r="HK43" s="237"/>
      <c r="HL43" s="237"/>
      <c r="HM43" s="237"/>
      <c r="HN43" s="237"/>
      <c r="HO43" s="237"/>
      <c r="HP43" s="237"/>
      <c r="HQ43" s="237"/>
      <c r="HR43" s="237"/>
      <c r="HS43" s="237"/>
      <c r="HT43" s="237"/>
      <c r="HU43" s="237"/>
      <c r="HV43" s="237"/>
      <c r="HW43" s="237"/>
      <c r="HX43" s="237"/>
      <c r="HY43" s="237"/>
      <c r="HZ43" s="237"/>
      <c r="IA43" s="237"/>
      <c r="IB43" s="237"/>
      <c r="IC43" s="237"/>
      <c r="ID43" s="237"/>
      <c r="IE43" s="237"/>
      <c r="IF43" s="237"/>
      <c r="IG43" s="237"/>
      <c r="IH43" s="237"/>
      <c r="II43" s="237"/>
      <c r="IJ43" s="237"/>
      <c r="IK43" s="237"/>
      <c r="IL43" s="237"/>
      <c r="IM43" s="237"/>
      <c r="IN43" s="237"/>
      <c r="IO43" s="237"/>
      <c r="IP43" s="237"/>
      <c r="IQ43" s="237"/>
      <c r="IR43" s="237"/>
      <c r="IS43" s="237"/>
      <c r="IT43" s="237"/>
      <c r="IU43" s="237"/>
      <c r="IV43" s="237"/>
      <c r="IW43" s="237"/>
      <c r="IX43" s="237"/>
      <c r="IY43" s="237"/>
      <c r="IZ43" s="237"/>
      <c r="JA43" s="237"/>
      <c r="JB43" s="237"/>
      <c r="JC43" s="237"/>
      <c r="JD43" s="237"/>
      <c r="JE43" s="237"/>
      <c r="JF43" s="237"/>
      <c r="JG43" s="237"/>
      <c r="JH43" s="237"/>
      <c r="JI43" s="237"/>
      <c r="JJ43" s="237"/>
      <c r="JK43" s="237"/>
      <c r="JL43" s="237"/>
      <c r="JM43" s="237"/>
      <c r="JN43" s="237"/>
      <c r="JO43" s="237"/>
      <c r="JP43" s="237"/>
      <c r="JQ43" s="237"/>
      <c r="JR43" s="237"/>
      <c r="JS43" s="237"/>
      <c r="JT43" s="237"/>
      <c r="JU43" s="237"/>
      <c r="JV43" s="237"/>
      <c r="JW43" s="237"/>
      <c r="JX43" s="237"/>
      <c r="JY43" s="237"/>
      <c r="JZ43" s="237"/>
      <c r="KA43" s="237"/>
      <c r="KB43" s="237"/>
      <c r="KC43" s="237"/>
      <c r="KD43" s="237"/>
      <c r="KE43" s="237"/>
      <c r="KF43" s="237"/>
      <c r="KG43" s="237"/>
      <c r="KH43" s="237"/>
      <c r="KI43" s="237"/>
      <c r="KJ43" s="237"/>
      <c r="KK43" s="237"/>
      <c r="KL43" s="237"/>
      <c r="KM43" s="237"/>
      <c r="KN43" s="237"/>
      <c r="KO43" s="237"/>
      <c r="KW43" s="386" t="s">
        <v>956</v>
      </c>
    </row>
    <row r="44" spans="1:309" x14ac:dyDescent="0.35">
      <c r="A44" s="27" t="s">
        <v>907</v>
      </c>
      <c r="B44" s="237"/>
      <c r="C44" s="237"/>
      <c r="D44" s="237"/>
      <c r="E44" s="237"/>
      <c r="F44" s="237"/>
      <c r="G44" s="237"/>
      <c r="H44" s="237"/>
      <c r="I44" s="237"/>
      <c r="J44" s="237"/>
      <c r="K44" s="237"/>
      <c r="L44" s="237"/>
      <c r="M44" s="237"/>
      <c r="N44" s="237"/>
      <c r="O44" s="237"/>
      <c r="P44" s="237"/>
      <c r="Q44" s="237"/>
      <c r="R44" s="237"/>
      <c r="S44" s="237"/>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c r="BM44" s="237"/>
      <c r="BN44" s="237"/>
      <c r="BO44" s="237"/>
      <c r="BP44" s="237"/>
      <c r="BQ44" s="237"/>
      <c r="BR44" s="237"/>
      <c r="BS44" s="237"/>
      <c r="BT44" s="237"/>
      <c r="BU44" s="237"/>
      <c r="BV44" s="237"/>
      <c r="BW44" s="237"/>
      <c r="BX44" s="237"/>
      <c r="BY44" s="237"/>
      <c r="BZ44" s="237"/>
      <c r="CA44" s="237"/>
      <c r="CB44" s="237"/>
      <c r="CC44" s="237"/>
      <c r="CD44" s="237"/>
      <c r="CE44" s="237"/>
      <c r="CF44" s="237"/>
      <c r="CG44" s="237"/>
      <c r="CH44" s="237"/>
      <c r="CI44" s="237"/>
      <c r="CJ44" s="237"/>
      <c r="CK44" s="237"/>
      <c r="CL44" s="237"/>
      <c r="CM44" s="237"/>
      <c r="CN44" s="237"/>
      <c r="CO44" s="237"/>
      <c r="CP44" s="237"/>
      <c r="CQ44" s="237"/>
      <c r="CR44" s="237"/>
      <c r="CS44" s="237"/>
      <c r="CT44" s="237"/>
      <c r="CU44" s="237"/>
      <c r="CV44" s="237"/>
      <c r="CW44" s="237"/>
      <c r="CX44" s="237"/>
      <c r="CY44" s="237"/>
      <c r="CZ44" s="237"/>
      <c r="DA44" s="237"/>
      <c r="DB44" s="237"/>
      <c r="DC44" s="237"/>
      <c r="DD44" s="237"/>
      <c r="DE44" s="237"/>
      <c r="DF44" s="237"/>
      <c r="DG44" s="237"/>
      <c r="DH44" s="237"/>
      <c r="DI44" s="237"/>
      <c r="DJ44" s="237"/>
      <c r="DK44" s="237"/>
      <c r="DL44" s="237"/>
      <c r="DM44" s="237"/>
      <c r="DN44" s="237"/>
      <c r="DO44" s="237"/>
      <c r="DP44" s="237"/>
      <c r="DQ44" s="237"/>
      <c r="DR44" s="237"/>
      <c r="DS44" s="237"/>
      <c r="DT44" s="237"/>
      <c r="DU44" s="237"/>
      <c r="DV44" s="237"/>
      <c r="DW44" s="237"/>
      <c r="DX44" s="237"/>
      <c r="DY44" s="237"/>
      <c r="DZ44" s="237"/>
      <c r="EA44" s="237"/>
      <c r="EB44" s="237"/>
      <c r="EC44" s="237"/>
      <c r="ED44" s="237"/>
      <c r="EE44" s="237"/>
      <c r="EF44" s="237"/>
      <c r="EG44" s="237"/>
      <c r="EH44" s="237"/>
      <c r="EI44" s="237"/>
      <c r="EJ44" s="237"/>
      <c r="EK44" s="237"/>
      <c r="EL44" s="237"/>
      <c r="EM44" s="237"/>
      <c r="EN44" s="237"/>
      <c r="EO44" s="237"/>
      <c r="EP44" s="237"/>
      <c r="EQ44" s="237"/>
      <c r="ER44" s="237"/>
      <c r="ES44" s="237"/>
      <c r="ET44" s="237"/>
      <c r="EU44" s="237"/>
      <c r="EV44" s="237"/>
      <c r="EW44" s="237"/>
      <c r="EX44" s="237"/>
      <c r="EY44" s="237"/>
      <c r="EZ44" s="237"/>
      <c r="FA44" s="237"/>
      <c r="FB44" s="237"/>
      <c r="FC44" s="237"/>
      <c r="FD44" s="237"/>
      <c r="FE44" s="237"/>
      <c r="FF44" s="237"/>
      <c r="FG44" s="237"/>
      <c r="FH44" s="237"/>
      <c r="FI44" s="237"/>
      <c r="FJ44" s="237"/>
      <c r="FK44" s="237"/>
      <c r="FL44" s="237"/>
      <c r="FM44" s="237"/>
      <c r="FN44" s="237"/>
      <c r="FO44" s="237"/>
      <c r="FP44" s="237"/>
      <c r="FQ44" s="237"/>
      <c r="FR44" s="237"/>
      <c r="FS44" s="237"/>
      <c r="FT44" s="237"/>
      <c r="FU44" s="237"/>
      <c r="FV44" s="237"/>
      <c r="FW44" s="237"/>
      <c r="FX44" s="237"/>
      <c r="FY44" s="237"/>
      <c r="FZ44" s="237"/>
      <c r="GA44" s="237"/>
      <c r="GB44" s="237"/>
      <c r="GC44" s="237"/>
      <c r="GD44" s="237"/>
      <c r="GE44" s="237"/>
      <c r="GF44" s="237"/>
      <c r="GG44" s="237"/>
      <c r="GH44" s="237"/>
      <c r="GI44" s="237"/>
      <c r="GJ44" s="237"/>
      <c r="GK44" s="237"/>
      <c r="GL44" s="237"/>
      <c r="GM44" s="237"/>
      <c r="GN44" s="237"/>
      <c r="GO44" s="237"/>
      <c r="GP44" s="237"/>
      <c r="GQ44" s="237"/>
      <c r="GR44" s="237"/>
      <c r="GS44" s="237"/>
      <c r="GT44" s="237"/>
      <c r="GU44" s="237"/>
      <c r="GV44" s="237"/>
      <c r="GW44" s="237"/>
      <c r="GX44" s="237"/>
      <c r="GY44" s="237"/>
      <c r="GZ44" s="237"/>
      <c r="HA44" s="237"/>
      <c r="HB44" s="237"/>
      <c r="HC44" s="237"/>
      <c r="HD44" s="237"/>
      <c r="HE44" s="237"/>
      <c r="HF44" s="237"/>
      <c r="HG44" s="237"/>
      <c r="HH44" s="237"/>
      <c r="HI44" s="237"/>
      <c r="HJ44" s="237"/>
      <c r="HK44" s="237"/>
      <c r="HL44" s="237"/>
      <c r="HM44" s="237"/>
      <c r="HN44" s="237"/>
      <c r="HO44" s="237"/>
      <c r="HP44" s="237"/>
      <c r="HQ44" s="237"/>
      <c r="HR44" s="237"/>
      <c r="HS44" s="237"/>
      <c r="HT44" s="237"/>
      <c r="HU44" s="237"/>
      <c r="HV44" s="237"/>
      <c r="HW44" s="237"/>
      <c r="HX44" s="237"/>
      <c r="HY44" s="237"/>
      <c r="HZ44" s="237"/>
      <c r="IA44" s="237"/>
      <c r="IB44" s="237"/>
      <c r="IC44" s="237"/>
      <c r="ID44" s="237"/>
      <c r="IE44" s="237"/>
      <c r="IF44" s="237"/>
      <c r="IG44" s="237"/>
      <c r="IH44" s="237"/>
      <c r="II44" s="237"/>
      <c r="IJ44" s="237"/>
      <c r="IK44" s="237"/>
      <c r="IL44" s="237"/>
      <c r="IM44" s="237"/>
      <c r="IN44" s="237"/>
      <c r="IO44" s="237"/>
      <c r="IP44" s="237"/>
      <c r="IQ44" s="237"/>
      <c r="IR44" s="237"/>
      <c r="IS44" s="237"/>
      <c r="IT44" s="237"/>
      <c r="IU44" s="237"/>
      <c r="IV44" s="237"/>
      <c r="IW44" s="237"/>
      <c r="IX44" s="237"/>
      <c r="IY44" s="237"/>
      <c r="IZ44" s="237"/>
      <c r="JA44" s="237"/>
      <c r="JB44" s="237"/>
      <c r="JC44" s="237"/>
      <c r="JD44" s="237"/>
      <c r="JE44" s="237"/>
      <c r="JF44" s="237"/>
      <c r="JG44" s="237"/>
      <c r="JH44" s="237"/>
      <c r="JI44" s="237"/>
      <c r="JJ44" s="237"/>
      <c r="JK44" s="237"/>
      <c r="JL44" s="237"/>
      <c r="JM44" s="237"/>
      <c r="JN44" s="237"/>
      <c r="JO44" s="237"/>
      <c r="JP44" s="237"/>
      <c r="JQ44" s="237"/>
      <c r="JR44" s="237"/>
      <c r="JS44" s="237"/>
      <c r="JT44" s="237"/>
      <c r="JU44" s="237"/>
      <c r="JV44" s="237"/>
      <c r="JW44" s="237"/>
      <c r="JX44" s="237"/>
      <c r="JY44" s="237"/>
      <c r="JZ44" s="237"/>
      <c r="KA44" s="237"/>
      <c r="KB44" s="237"/>
      <c r="KC44" s="237"/>
      <c r="KD44" s="237"/>
      <c r="KE44" s="237"/>
      <c r="KF44" s="237"/>
      <c r="KG44" s="237"/>
      <c r="KH44" s="237"/>
      <c r="KI44" s="237"/>
      <c r="KJ44" s="237"/>
      <c r="KK44" s="237"/>
      <c r="KL44" s="237"/>
      <c r="KM44" s="237"/>
      <c r="KN44" s="237"/>
      <c r="KO44" s="237"/>
      <c r="KW44" s="208" t="s">
        <v>1435</v>
      </c>
    </row>
    <row r="45" spans="1:309" x14ac:dyDescent="0.35">
      <c r="A45" s="27" t="s">
        <v>908</v>
      </c>
      <c r="B45" s="237"/>
      <c r="C45" s="237"/>
      <c r="D45" s="237"/>
      <c r="E45" s="237"/>
      <c r="F45" s="237"/>
      <c r="G45" s="237"/>
      <c r="H45" s="237"/>
      <c r="I45" s="237"/>
      <c r="J45" s="237"/>
      <c r="K45" s="237"/>
      <c r="L45" s="237"/>
      <c r="M45" s="237"/>
      <c r="N45" s="237"/>
      <c r="O45" s="237"/>
      <c r="P45" s="237"/>
      <c r="Q45" s="237"/>
      <c r="R45" s="237"/>
      <c r="S45" s="237"/>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c r="BM45" s="237"/>
      <c r="BN45" s="237"/>
      <c r="BO45" s="237"/>
      <c r="BP45" s="237"/>
      <c r="BQ45" s="237"/>
      <c r="BR45" s="237"/>
      <c r="BS45" s="237"/>
      <c r="BT45" s="237"/>
      <c r="BU45" s="237"/>
      <c r="BV45" s="237"/>
      <c r="BW45" s="237"/>
      <c r="BX45" s="237"/>
      <c r="BY45" s="237"/>
      <c r="BZ45" s="237"/>
      <c r="CA45" s="237"/>
      <c r="CB45" s="237"/>
      <c r="CC45" s="237"/>
      <c r="CD45" s="237"/>
      <c r="CE45" s="237"/>
      <c r="CF45" s="237"/>
      <c r="CG45" s="237"/>
      <c r="CH45" s="237"/>
      <c r="CI45" s="237"/>
      <c r="CJ45" s="237"/>
      <c r="CK45" s="237"/>
      <c r="CL45" s="237"/>
      <c r="CM45" s="237"/>
      <c r="CN45" s="237"/>
      <c r="CO45" s="237"/>
      <c r="CP45" s="237"/>
      <c r="CQ45" s="237"/>
      <c r="CR45" s="237"/>
      <c r="CS45" s="237"/>
      <c r="CT45" s="237"/>
      <c r="CU45" s="237"/>
      <c r="CV45" s="237"/>
      <c r="CW45" s="237"/>
      <c r="CX45" s="237"/>
      <c r="CY45" s="237"/>
      <c r="CZ45" s="237"/>
      <c r="DA45" s="237"/>
      <c r="DB45" s="237"/>
      <c r="DC45" s="237"/>
      <c r="DD45" s="237"/>
      <c r="DE45" s="237"/>
      <c r="DF45" s="237"/>
      <c r="DG45" s="237"/>
      <c r="DH45" s="237"/>
      <c r="DI45" s="237"/>
      <c r="DJ45" s="237"/>
      <c r="DK45" s="237"/>
      <c r="DL45" s="237"/>
      <c r="DM45" s="237"/>
      <c r="DN45" s="237"/>
      <c r="DO45" s="237"/>
      <c r="DP45" s="237"/>
      <c r="DQ45" s="237"/>
      <c r="DR45" s="237"/>
      <c r="DS45" s="237"/>
      <c r="DT45" s="237"/>
      <c r="DU45" s="237"/>
      <c r="DV45" s="237"/>
      <c r="DW45" s="237"/>
      <c r="DX45" s="237"/>
      <c r="DY45" s="237"/>
      <c r="DZ45" s="237"/>
      <c r="EA45" s="237"/>
      <c r="EB45" s="237"/>
      <c r="EC45" s="237"/>
      <c r="ED45" s="237"/>
      <c r="EE45" s="237"/>
      <c r="EF45" s="237"/>
      <c r="EG45" s="237"/>
      <c r="EH45" s="237"/>
      <c r="EI45" s="237"/>
      <c r="EJ45" s="237"/>
      <c r="EK45" s="237"/>
      <c r="EL45" s="237"/>
      <c r="EM45" s="237"/>
      <c r="EN45" s="237"/>
      <c r="EO45" s="237"/>
      <c r="EP45" s="237"/>
      <c r="EQ45" s="237"/>
      <c r="ER45" s="237"/>
      <c r="ES45" s="237"/>
      <c r="ET45" s="237"/>
      <c r="EU45" s="237"/>
      <c r="EV45" s="237"/>
      <c r="EW45" s="237"/>
      <c r="EX45" s="237"/>
      <c r="EY45" s="237"/>
      <c r="EZ45" s="237"/>
      <c r="FA45" s="237"/>
      <c r="FB45" s="237"/>
      <c r="FC45" s="237"/>
      <c r="FD45" s="237"/>
      <c r="FE45" s="237"/>
      <c r="FF45" s="237"/>
      <c r="FG45" s="237"/>
      <c r="FH45" s="237"/>
      <c r="FI45" s="237"/>
      <c r="FJ45" s="237"/>
      <c r="FK45" s="237"/>
      <c r="FL45" s="237"/>
      <c r="FM45" s="237"/>
      <c r="FN45" s="237"/>
      <c r="FO45" s="237"/>
      <c r="FP45" s="237"/>
      <c r="FQ45" s="237"/>
      <c r="FR45" s="237"/>
      <c r="FS45" s="237"/>
      <c r="FT45" s="237"/>
      <c r="FU45" s="237"/>
      <c r="FV45" s="237"/>
      <c r="FW45" s="237"/>
      <c r="FX45" s="237"/>
      <c r="FY45" s="237"/>
      <c r="FZ45" s="237"/>
      <c r="GA45" s="237"/>
      <c r="GB45" s="237"/>
      <c r="GC45" s="237"/>
      <c r="GD45" s="237"/>
      <c r="GE45" s="237"/>
      <c r="GF45" s="237"/>
      <c r="GG45" s="237"/>
      <c r="GH45" s="237"/>
      <c r="GI45" s="237"/>
      <c r="GJ45" s="237"/>
      <c r="GK45" s="237"/>
      <c r="GL45" s="237"/>
      <c r="GM45" s="237"/>
      <c r="GN45" s="237"/>
      <c r="GO45" s="237"/>
      <c r="GP45" s="237"/>
      <c r="GQ45" s="237"/>
      <c r="GR45" s="237"/>
      <c r="GS45" s="237"/>
      <c r="GT45" s="237"/>
      <c r="GU45" s="237"/>
      <c r="GV45" s="237"/>
      <c r="GW45" s="237"/>
      <c r="GX45" s="237"/>
      <c r="GY45" s="237"/>
      <c r="GZ45" s="237"/>
      <c r="HA45" s="237"/>
      <c r="HB45" s="237"/>
      <c r="HC45" s="237"/>
      <c r="HD45" s="237"/>
      <c r="HE45" s="237"/>
      <c r="HF45" s="237"/>
      <c r="HG45" s="237"/>
      <c r="HH45" s="237"/>
      <c r="HI45" s="237"/>
      <c r="HJ45" s="237"/>
      <c r="HK45" s="237"/>
      <c r="HL45" s="237"/>
      <c r="HM45" s="237"/>
      <c r="HN45" s="237"/>
      <c r="HO45" s="237"/>
      <c r="HP45" s="237"/>
      <c r="HQ45" s="237"/>
      <c r="HR45" s="237"/>
      <c r="HS45" s="237"/>
      <c r="HT45" s="237"/>
      <c r="HU45" s="237"/>
      <c r="HV45" s="237"/>
      <c r="HW45" s="237"/>
      <c r="HX45" s="237"/>
      <c r="HY45" s="237"/>
      <c r="HZ45" s="237"/>
      <c r="IA45" s="237"/>
      <c r="IB45" s="237"/>
      <c r="IC45" s="237"/>
      <c r="ID45" s="237"/>
      <c r="IE45" s="237"/>
      <c r="IF45" s="237"/>
      <c r="IG45" s="237"/>
      <c r="IH45" s="237"/>
      <c r="II45" s="237"/>
      <c r="IJ45" s="237"/>
      <c r="IK45" s="237"/>
      <c r="IL45" s="237"/>
      <c r="IM45" s="237"/>
      <c r="IN45" s="237"/>
      <c r="IO45" s="237"/>
      <c r="IP45" s="237"/>
      <c r="IQ45" s="237"/>
      <c r="IR45" s="237"/>
      <c r="IS45" s="237"/>
      <c r="IT45" s="237"/>
      <c r="IU45" s="237"/>
      <c r="IV45" s="237"/>
      <c r="IW45" s="237"/>
      <c r="IX45" s="237"/>
      <c r="IY45" s="237"/>
      <c r="IZ45" s="237"/>
      <c r="JA45" s="237"/>
      <c r="JB45" s="237"/>
      <c r="JC45" s="237"/>
      <c r="JD45" s="237"/>
      <c r="JE45" s="237"/>
      <c r="JF45" s="237"/>
      <c r="JG45" s="237"/>
      <c r="JH45" s="237"/>
      <c r="JI45" s="237"/>
      <c r="JJ45" s="237"/>
      <c r="JK45" s="237"/>
      <c r="JL45" s="237"/>
      <c r="JM45" s="237"/>
      <c r="JN45" s="237"/>
      <c r="JO45" s="237"/>
      <c r="JP45" s="237"/>
      <c r="JQ45" s="237"/>
      <c r="JR45" s="237"/>
      <c r="JS45" s="237"/>
      <c r="JT45" s="237"/>
      <c r="JU45" s="237"/>
      <c r="JV45" s="237"/>
      <c r="JW45" s="237"/>
      <c r="JX45" s="237"/>
      <c r="JY45" s="237"/>
      <c r="JZ45" s="237"/>
      <c r="KA45" s="237"/>
      <c r="KB45" s="237"/>
      <c r="KC45" s="237"/>
      <c r="KD45" s="237"/>
      <c r="KE45" s="237"/>
      <c r="KF45" s="237"/>
      <c r="KG45" s="237"/>
      <c r="KH45" s="237"/>
      <c r="KI45" s="237"/>
      <c r="KJ45" s="237"/>
      <c r="KK45" s="237"/>
      <c r="KL45" s="237"/>
      <c r="KM45" s="237"/>
      <c r="KN45" s="237"/>
      <c r="KO45" s="237"/>
      <c r="KW45" s="208" t="s">
        <v>1436</v>
      </c>
    </row>
    <row r="46" spans="1:309" x14ac:dyDescent="0.35">
      <c r="A46" s="27" t="s">
        <v>909</v>
      </c>
      <c r="B46" s="237"/>
      <c r="C46" s="237"/>
      <c r="D46" s="237"/>
      <c r="E46" s="237"/>
      <c r="F46" s="237"/>
      <c r="G46" s="237"/>
      <c r="H46" s="237"/>
      <c r="I46" s="237"/>
      <c r="J46" s="237"/>
      <c r="K46" s="237"/>
      <c r="L46" s="237"/>
      <c r="M46" s="237"/>
      <c r="N46" s="237"/>
      <c r="O46" s="237"/>
      <c r="P46" s="237"/>
      <c r="Q46" s="237"/>
      <c r="R46" s="237"/>
      <c r="S46" s="237"/>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c r="BM46" s="237"/>
      <c r="BN46" s="237"/>
      <c r="BO46" s="237"/>
      <c r="BP46" s="237"/>
      <c r="BQ46" s="237"/>
      <c r="BR46" s="237"/>
      <c r="BS46" s="237"/>
      <c r="BT46" s="237"/>
      <c r="BU46" s="237"/>
      <c r="BV46" s="237"/>
      <c r="BW46" s="237"/>
      <c r="BX46" s="237"/>
      <c r="BY46" s="237"/>
      <c r="BZ46" s="237"/>
      <c r="CA46" s="237"/>
      <c r="CB46" s="237"/>
      <c r="CC46" s="237"/>
      <c r="CD46" s="237"/>
      <c r="CE46" s="237"/>
      <c r="CF46" s="237"/>
      <c r="CG46" s="237"/>
      <c r="CH46" s="237"/>
      <c r="CI46" s="237"/>
      <c r="CJ46" s="237"/>
      <c r="CK46" s="237"/>
      <c r="CL46" s="237"/>
      <c r="CM46" s="237"/>
      <c r="CN46" s="237"/>
      <c r="CO46" s="237"/>
      <c r="CP46" s="237"/>
      <c r="CQ46" s="237"/>
      <c r="CR46" s="237"/>
      <c r="CS46" s="237"/>
      <c r="CT46" s="237"/>
      <c r="CU46" s="237"/>
      <c r="CV46" s="237"/>
      <c r="CW46" s="237"/>
      <c r="CX46" s="237"/>
      <c r="CY46" s="237"/>
      <c r="CZ46" s="237"/>
      <c r="DA46" s="237"/>
      <c r="DB46" s="237"/>
      <c r="DC46" s="237"/>
      <c r="DD46" s="237"/>
      <c r="DE46" s="237"/>
      <c r="DF46" s="237"/>
      <c r="DG46" s="237"/>
      <c r="DH46" s="237"/>
      <c r="DI46" s="237"/>
      <c r="DJ46" s="237"/>
      <c r="DK46" s="237"/>
      <c r="DL46" s="237"/>
      <c r="DM46" s="237"/>
      <c r="DN46" s="237"/>
      <c r="DO46" s="237"/>
      <c r="DP46" s="237"/>
      <c r="DQ46" s="237"/>
      <c r="DR46" s="237"/>
      <c r="DS46" s="237"/>
      <c r="DT46" s="237"/>
      <c r="DU46" s="237"/>
      <c r="DV46" s="237"/>
      <c r="DW46" s="237"/>
      <c r="DX46" s="237"/>
      <c r="DY46" s="237"/>
      <c r="DZ46" s="237"/>
      <c r="EA46" s="237"/>
      <c r="EB46" s="237"/>
      <c r="EC46" s="237"/>
      <c r="ED46" s="237"/>
      <c r="EE46" s="237"/>
      <c r="EF46" s="237"/>
      <c r="EG46" s="237"/>
      <c r="EH46" s="237"/>
      <c r="EI46" s="237"/>
      <c r="EJ46" s="237"/>
      <c r="EK46" s="237"/>
      <c r="EL46" s="237"/>
      <c r="EM46" s="237"/>
      <c r="EN46" s="237"/>
      <c r="EO46" s="237"/>
      <c r="EP46" s="237"/>
      <c r="EQ46" s="237"/>
      <c r="ER46" s="237"/>
      <c r="ES46" s="237"/>
      <c r="ET46" s="237"/>
      <c r="EU46" s="237"/>
      <c r="EV46" s="237"/>
      <c r="EW46" s="237"/>
      <c r="EX46" s="237"/>
      <c r="EY46" s="237"/>
      <c r="EZ46" s="237"/>
      <c r="FA46" s="237"/>
      <c r="FB46" s="237"/>
      <c r="FC46" s="237"/>
      <c r="FD46" s="237"/>
      <c r="FE46" s="237"/>
      <c r="FF46" s="237"/>
      <c r="FG46" s="237"/>
      <c r="FH46" s="237"/>
      <c r="FI46" s="237"/>
      <c r="FJ46" s="237"/>
      <c r="FK46" s="237"/>
      <c r="FL46" s="237"/>
      <c r="FM46" s="237"/>
      <c r="FN46" s="237"/>
      <c r="FO46" s="237"/>
      <c r="FP46" s="237"/>
      <c r="FQ46" s="237"/>
      <c r="FR46" s="237"/>
      <c r="FS46" s="237"/>
      <c r="FT46" s="237"/>
      <c r="FU46" s="237"/>
      <c r="FV46" s="237"/>
      <c r="FW46" s="237"/>
      <c r="FX46" s="237"/>
      <c r="FY46" s="237"/>
      <c r="FZ46" s="237"/>
      <c r="GA46" s="237"/>
      <c r="GB46" s="237"/>
      <c r="GC46" s="237"/>
      <c r="GD46" s="237"/>
      <c r="GE46" s="237"/>
      <c r="GF46" s="237"/>
      <c r="GG46" s="237"/>
      <c r="GH46" s="237"/>
      <c r="GI46" s="237"/>
      <c r="GJ46" s="237"/>
      <c r="GK46" s="237"/>
      <c r="GL46" s="237"/>
      <c r="GM46" s="237"/>
      <c r="GN46" s="237"/>
      <c r="GO46" s="237"/>
      <c r="GP46" s="237"/>
      <c r="GQ46" s="237"/>
      <c r="GR46" s="237"/>
      <c r="GS46" s="237"/>
      <c r="GT46" s="237"/>
      <c r="GU46" s="237"/>
      <c r="GV46" s="237"/>
      <c r="GW46" s="237"/>
      <c r="GX46" s="237"/>
      <c r="GY46" s="237"/>
      <c r="GZ46" s="237"/>
      <c r="HA46" s="237"/>
      <c r="HB46" s="237"/>
      <c r="HC46" s="237"/>
      <c r="HD46" s="237"/>
      <c r="HE46" s="237"/>
      <c r="HF46" s="237"/>
      <c r="HG46" s="237"/>
      <c r="HH46" s="237"/>
      <c r="HI46" s="237"/>
      <c r="HJ46" s="237"/>
      <c r="HK46" s="237"/>
      <c r="HL46" s="237"/>
      <c r="HM46" s="237"/>
      <c r="HN46" s="237"/>
      <c r="HO46" s="237"/>
      <c r="HP46" s="237"/>
      <c r="HQ46" s="237"/>
      <c r="HR46" s="237"/>
      <c r="HS46" s="237"/>
      <c r="HT46" s="237"/>
      <c r="HU46" s="237"/>
      <c r="HV46" s="237"/>
      <c r="HW46" s="237"/>
      <c r="HX46" s="237"/>
      <c r="HY46" s="237"/>
      <c r="HZ46" s="237"/>
      <c r="IA46" s="237"/>
      <c r="IB46" s="237"/>
      <c r="IC46" s="237"/>
      <c r="ID46" s="237"/>
      <c r="IE46" s="237"/>
      <c r="IF46" s="237"/>
      <c r="IG46" s="237"/>
      <c r="IH46" s="237"/>
      <c r="II46" s="237"/>
      <c r="IJ46" s="237"/>
      <c r="IK46" s="237"/>
      <c r="IL46" s="237"/>
      <c r="IM46" s="237"/>
      <c r="IN46" s="237"/>
      <c r="IO46" s="237"/>
      <c r="IP46" s="237"/>
      <c r="IQ46" s="237"/>
      <c r="IR46" s="237"/>
      <c r="IS46" s="237"/>
      <c r="IT46" s="237"/>
      <c r="IU46" s="237"/>
      <c r="IV46" s="237"/>
      <c r="IW46" s="237"/>
      <c r="IX46" s="237"/>
      <c r="IY46" s="237"/>
      <c r="IZ46" s="237"/>
      <c r="JA46" s="237"/>
      <c r="JB46" s="237"/>
      <c r="JC46" s="237"/>
      <c r="JD46" s="237"/>
      <c r="JE46" s="237"/>
      <c r="JF46" s="237"/>
      <c r="JG46" s="237"/>
      <c r="JH46" s="237"/>
      <c r="JI46" s="237"/>
      <c r="JJ46" s="237"/>
      <c r="JK46" s="237"/>
      <c r="JL46" s="237"/>
      <c r="JM46" s="237"/>
      <c r="JN46" s="237"/>
      <c r="JO46" s="237"/>
      <c r="JP46" s="237"/>
      <c r="JQ46" s="237"/>
      <c r="JR46" s="237"/>
      <c r="JS46" s="237"/>
      <c r="JT46" s="237"/>
      <c r="JU46" s="237"/>
      <c r="JV46" s="237"/>
      <c r="JW46" s="237"/>
      <c r="JX46" s="237"/>
      <c r="JY46" s="237"/>
      <c r="JZ46" s="237"/>
      <c r="KA46" s="237"/>
      <c r="KB46" s="237"/>
      <c r="KC46" s="237"/>
      <c r="KD46" s="237"/>
      <c r="KE46" s="237"/>
      <c r="KF46" s="237"/>
      <c r="KG46" s="237"/>
      <c r="KH46" s="237"/>
      <c r="KI46" s="237"/>
      <c r="KJ46" s="237"/>
      <c r="KK46" s="237"/>
      <c r="KL46" s="237"/>
      <c r="KM46" s="237"/>
      <c r="KN46" s="237"/>
      <c r="KO46" s="237"/>
      <c r="KW46" s="208" t="s">
        <v>1437</v>
      </c>
    </row>
    <row r="47" spans="1:309" x14ac:dyDescent="0.35">
      <c r="A47" s="27" t="s">
        <v>910</v>
      </c>
      <c r="B47" s="237"/>
      <c r="C47" s="237"/>
      <c r="D47" s="237"/>
      <c r="E47" s="237"/>
      <c r="F47" s="237"/>
      <c r="G47" s="237"/>
      <c r="H47" s="237"/>
      <c r="I47" s="237"/>
      <c r="J47" s="237"/>
      <c r="K47" s="237"/>
      <c r="L47" s="237"/>
      <c r="M47" s="237"/>
      <c r="N47" s="237"/>
      <c r="O47" s="237"/>
      <c r="P47" s="237"/>
      <c r="Q47" s="237"/>
      <c r="R47" s="237"/>
      <c r="S47" s="237"/>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c r="BM47" s="237"/>
      <c r="BN47" s="237"/>
      <c r="BO47" s="237"/>
      <c r="BP47" s="237"/>
      <c r="BQ47" s="237"/>
      <c r="BR47" s="237"/>
      <c r="BS47" s="237"/>
      <c r="BT47" s="237"/>
      <c r="BU47" s="237"/>
      <c r="BV47" s="237"/>
      <c r="BW47" s="237"/>
      <c r="BX47" s="237"/>
      <c r="BY47" s="237"/>
      <c r="BZ47" s="237"/>
      <c r="CA47" s="237"/>
      <c r="CB47" s="237"/>
      <c r="CC47" s="237"/>
      <c r="CD47" s="237"/>
      <c r="CE47" s="237"/>
      <c r="CF47" s="237"/>
      <c r="CG47" s="237"/>
      <c r="CH47" s="237"/>
      <c r="CI47" s="237"/>
      <c r="CJ47" s="237"/>
      <c r="CK47" s="237"/>
      <c r="CL47" s="237"/>
      <c r="CM47" s="237"/>
      <c r="CN47" s="237"/>
      <c r="CO47" s="237"/>
      <c r="CP47" s="237"/>
      <c r="CQ47" s="237"/>
      <c r="CR47" s="237"/>
      <c r="CS47" s="237"/>
      <c r="CT47" s="237"/>
      <c r="CU47" s="237"/>
      <c r="CV47" s="237"/>
      <c r="CW47" s="237"/>
      <c r="CX47" s="237"/>
      <c r="CY47" s="237"/>
      <c r="CZ47" s="237"/>
      <c r="DA47" s="237"/>
      <c r="DB47" s="237"/>
      <c r="DC47" s="237"/>
      <c r="DD47" s="237"/>
      <c r="DE47" s="237"/>
      <c r="DF47" s="237"/>
      <c r="DG47" s="237"/>
      <c r="DH47" s="237"/>
      <c r="DI47" s="237"/>
      <c r="DJ47" s="237"/>
      <c r="DK47" s="237"/>
      <c r="DL47" s="237"/>
      <c r="DM47" s="237"/>
      <c r="DN47" s="237"/>
      <c r="DO47" s="237"/>
      <c r="DP47" s="237"/>
      <c r="DQ47" s="237"/>
      <c r="DR47" s="237"/>
      <c r="DS47" s="237"/>
      <c r="DT47" s="237"/>
      <c r="DU47" s="237"/>
      <c r="DV47" s="237"/>
      <c r="DW47" s="237"/>
      <c r="DX47" s="237"/>
      <c r="DY47" s="237"/>
      <c r="DZ47" s="237"/>
      <c r="EA47" s="237"/>
      <c r="EB47" s="237"/>
      <c r="EC47" s="237"/>
      <c r="ED47" s="237"/>
      <c r="EE47" s="237"/>
      <c r="EF47" s="237"/>
      <c r="EG47" s="237"/>
      <c r="EH47" s="237"/>
      <c r="EI47" s="237"/>
      <c r="EJ47" s="237"/>
      <c r="EK47" s="237"/>
      <c r="EL47" s="237"/>
      <c r="EM47" s="237"/>
      <c r="EN47" s="237"/>
      <c r="EO47" s="237"/>
      <c r="EP47" s="237"/>
      <c r="EQ47" s="237"/>
      <c r="ER47" s="237"/>
      <c r="ES47" s="237"/>
      <c r="ET47" s="237"/>
      <c r="EU47" s="237"/>
      <c r="EV47" s="237"/>
      <c r="EW47" s="237"/>
      <c r="EX47" s="237"/>
      <c r="EY47" s="237"/>
      <c r="EZ47" s="237"/>
      <c r="FA47" s="237"/>
      <c r="FB47" s="237"/>
      <c r="FC47" s="237"/>
      <c r="FD47" s="237"/>
      <c r="FE47" s="237"/>
      <c r="FF47" s="237"/>
      <c r="FG47" s="237"/>
      <c r="FH47" s="237"/>
      <c r="FI47" s="237"/>
      <c r="FJ47" s="237"/>
      <c r="FK47" s="237"/>
      <c r="FL47" s="237"/>
      <c r="FM47" s="237"/>
      <c r="FN47" s="237"/>
      <c r="FO47" s="237"/>
      <c r="FP47" s="237"/>
      <c r="FQ47" s="237"/>
      <c r="FR47" s="237"/>
      <c r="FS47" s="237"/>
      <c r="FT47" s="237"/>
      <c r="FU47" s="237"/>
      <c r="FV47" s="237"/>
      <c r="FW47" s="237"/>
      <c r="FX47" s="237"/>
      <c r="FY47" s="237"/>
      <c r="FZ47" s="237"/>
      <c r="GA47" s="237"/>
      <c r="GB47" s="237"/>
      <c r="GC47" s="237"/>
      <c r="GD47" s="237"/>
      <c r="GE47" s="237"/>
      <c r="GF47" s="237"/>
      <c r="GG47" s="237"/>
      <c r="GH47" s="237"/>
      <c r="GI47" s="237"/>
      <c r="GJ47" s="237"/>
      <c r="GK47" s="237"/>
      <c r="GL47" s="237"/>
      <c r="GM47" s="237"/>
      <c r="GN47" s="237"/>
      <c r="GO47" s="237"/>
      <c r="GP47" s="237"/>
      <c r="GQ47" s="237"/>
      <c r="GR47" s="237"/>
      <c r="GS47" s="237"/>
      <c r="GT47" s="237"/>
      <c r="GU47" s="237"/>
      <c r="GV47" s="237"/>
      <c r="GW47" s="237"/>
      <c r="GX47" s="237"/>
      <c r="GY47" s="237"/>
      <c r="GZ47" s="237"/>
      <c r="HA47" s="237"/>
      <c r="HB47" s="237"/>
      <c r="HC47" s="237"/>
      <c r="HD47" s="237"/>
      <c r="HE47" s="237"/>
      <c r="HF47" s="237"/>
      <c r="HG47" s="237"/>
      <c r="HH47" s="237"/>
      <c r="HI47" s="237"/>
      <c r="HJ47" s="237"/>
      <c r="HK47" s="237"/>
      <c r="HL47" s="237"/>
      <c r="HM47" s="237"/>
      <c r="HN47" s="237"/>
      <c r="HO47" s="237"/>
      <c r="HP47" s="237"/>
      <c r="HQ47" s="237"/>
      <c r="HR47" s="237"/>
      <c r="HS47" s="237"/>
      <c r="HT47" s="237"/>
      <c r="HU47" s="237"/>
      <c r="HV47" s="237"/>
      <c r="HW47" s="237"/>
      <c r="HX47" s="237"/>
      <c r="HY47" s="237"/>
      <c r="HZ47" s="237"/>
      <c r="IA47" s="237"/>
      <c r="IB47" s="237"/>
      <c r="IC47" s="237"/>
      <c r="ID47" s="237"/>
      <c r="IE47" s="237"/>
      <c r="IF47" s="237"/>
      <c r="IG47" s="237"/>
      <c r="IH47" s="237"/>
      <c r="II47" s="237"/>
      <c r="IJ47" s="237"/>
      <c r="IK47" s="237"/>
      <c r="IL47" s="237"/>
      <c r="IM47" s="237"/>
      <c r="IN47" s="237"/>
      <c r="IO47" s="237"/>
      <c r="IP47" s="237"/>
      <c r="IQ47" s="237"/>
      <c r="IR47" s="237"/>
      <c r="IS47" s="237"/>
      <c r="IT47" s="237"/>
      <c r="IU47" s="237"/>
      <c r="IV47" s="237"/>
      <c r="IW47" s="237"/>
      <c r="IX47" s="237"/>
      <c r="IY47" s="237"/>
      <c r="IZ47" s="237"/>
      <c r="JA47" s="237"/>
      <c r="JB47" s="237"/>
      <c r="JC47" s="237"/>
      <c r="JD47" s="237"/>
      <c r="JE47" s="237"/>
      <c r="JF47" s="237"/>
      <c r="JG47" s="237"/>
      <c r="JH47" s="237"/>
      <c r="JI47" s="237"/>
      <c r="JJ47" s="237"/>
      <c r="JK47" s="237"/>
      <c r="JL47" s="237"/>
      <c r="JM47" s="237"/>
      <c r="JN47" s="237"/>
      <c r="JO47" s="237"/>
      <c r="JP47" s="237"/>
      <c r="JQ47" s="237"/>
      <c r="JR47" s="237"/>
      <c r="JS47" s="237"/>
      <c r="JT47" s="237"/>
      <c r="JU47" s="237"/>
      <c r="JV47" s="237"/>
      <c r="JW47" s="237"/>
      <c r="JX47" s="237"/>
      <c r="JY47" s="237"/>
      <c r="JZ47" s="237"/>
      <c r="KA47" s="237"/>
      <c r="KB47" s="237"/>
      <c r="KC47" s="237"/>
      <c r="KD47" s="237"/>
      <c r="KE47" s="237"/>
      <c r="KF47" s="237"/>
      <c r="KG47" s="237"/>
      <c r="KH47" s="237"/>
      <c r="KI47" s="237"/>
      <c r="KJ47" s="237"/>
      <c r="KK47" s="237"/>
      <c r="KL47" s="237"/>
      <c r="KM47" s="237"/>
      <c r="KN47" s="237"/>
      <c r="KO47" s="237"/>
      <c r="KW47" s="208" t="s">
        <v>1438</v>
      </c>
    </row>
    <row r="48" spans="1:309" x14ac:dyDescent="0.35">
      <c r="A48" s="27" t="s">
        <v>911</v>
      </c>
      <c r="B48" s="237"/>
      <c r="C48" s="237"/>
      <c r="D48" s="237"/>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c r="BM48" s="237"/>
      <c r="BN48" s="237"/>
      <c r="BO48" s="237"/>
      <c r="BP48" s="237"/>
      <c r="BQ48" s="237"/>
      <c r="BR48" s="237"/>
      <c r="BS48" s="237"/>
      <c r="BT48" s="237"/>
      <c r="BU48" s="237"/>
      <c r="BV48" s="237"/>
      <c r="BW48" s="237"/>
      <c r="BX48" s="237"/>
      <c r="BY48" s="237"/>
      <c r="BZ48" s="237"/>
      <c r="CA48" s="237"/>
      <c r="CB48" s="237"/>
      <c r="CC48" s="237"/>
      <c r="CD48" s="237"/>
      <c r="CE48" s="237"/>
      <c r="CF48" s="237"/>
      <c r="CG48" s="237"/>
      <c r="CH48" s="237"/>
      <c r="CI48" s="237"/>
      <c r="CJ48" s="237"/>
      <c r="CK48" s="237"/>
      <c r="CL48" s="237"/>
      <c r="CM48" s="237"/>
      <c r="CN48" s="237"/>
      <c r="CO48" s="237"/>
      <c r="CP48" s="237"/>
      <c r="CQ48" s="237"/>
      <c r="CR48" s="237"/>
      <c r="CS48" s="237"/>
      <c r="CT48" s="237"/>
      <c r="CU48" s="237"/>
      <c r="CV48" s="237"/>
      <c r="CW48" s="237"/>
      <c r="CX48" s="237"/>
      <c r="CY48" s="237"/>
      <c r="CZ48" s="237"/>
      <c r="DA48" s="237"/>
      <c r="DB48" s="237"/>
      <c r="DC48" s="237"/>
      <c r="DD48" s="237"/>
      <c r="DE48" s="237"/>
      <c r="DF48" s="237"/>
      <c r="DG48" s="237"/>
      <c r="DH48" s="237"/>
      <c r="DI48" s="237"/>
      <c r="DJ48" s="237"/>
      <c r="DK48" s="237"/>
      <c r="DL48" s="237"/>
      <c r="DM48" s="237"/>
      <c r="DN48" s="237"/>
      <c r="DO48" s="237"/>
      <c r="DP48" s="237"/>
      <c r="DQ48" s="237"/>
      <c r="DR48" s="237"/>
      <c r="DS48" s="237"/>
      <c r="DT48" s="237"/>
      <c r="DU48" s="237"/>
      <c r="DV48" s="237"/>
      <c r="DW48" s="237"/>
      <c r="DX48" s="237"/>
      <c r="DY48" s="237"/>
      <c r="DZ48" s="237"/>
      <c r="EA48" s="237"/>
      <c r="EB48" s="237"/>
      <c r="EC48" s="237"/>
      <c r="ED48" s="237"/>
      <c r="EE48" s="237"/>
      <c r="EF48" s="237"/>
      <c r="EG48" s="237"/>
      <c r="EH48" s="237"/>
      <c r="EI48" s="237"/>
      <c r="EJ48" s="237"/>
      <c r="EK48" s="237"/>
      <c r="EL48" s="237"/>
      <c r="EM48" s="237"/>
      <c r="EN48" s="237"/>
      <c r="EO48" s="237"/>
      <c r="EP48" s="237"/>
      <c r="EQ48" s="237"/>
      <c r="ER48" s="237"/>
      <c r="ES48" s="237"/>
      <c r="ET48" s="237"/>
      <c r="EU48" s="237"/>
      <c r="EV48" s="237"/>
      <c r="EW48" s="237"/>
      <c r="EX48" s="237"/>
      <c r="EY48" s="237"/>
      <c r="EZ48" s="237"/>
      <c r="FA48" s="237"/>
      <c r="FB48" s="237"/>
      <c r="FC48" s="237"/>
      <c r="FD48" s="237"/>
      <c r="FE48" s="237"/>
      <c r="FF48" s="237"/>
      <c r="FG48" s="237"/>
      <c r="FH48" s="237"/>
      <c r="FI48" s="237"/>
      <c r="FJ48" s="237"/>
      <c r="FK48" s="237"/>
      <c r="FL48" s="237"/>
      <c r="FM48" s="237"/>
      <c r="FN48" s="237"/>
      <c r="FO48" s="237"/>
      <c r="FP48" s="237"/>
      <c r="FQ48" s="237"/>
      <c r="FR48" s="237"/>
      <c r="FS48" s="237"/>
      <c r="FT48" s="237"/>
      <c r="FU48" s="237"/>
      <c r="FV48" s="237"/>
      <c r="FW48" s="237"/>
      <c r="FX48" s="237"/>
      <c r="FY48" s="237"/>
      <c r="FZ48" s="237"/>
      <c r="GA48" s="237"/>
      <c r="GB48" s="237"/>
      <c r="GC48" s="237"/>
      <c r="GD48" s="237"/>
      <c r="GE48" s="237"/>
      <c r="GF48" s="237"/>
      <c r="GG48" s="237"/>
      <c r="GH48" s="237"/>
      <c r="GI48" s="237"/>
      <c r="GJ48" s="237"/>
      <c r="GK48" s="237"/>
      <c r="GL48" s="237"/>
      <c r="GM48" s="237"/>
      <c r="GN48" s="237"/>
      <c r="GO48" s="237"/>
      <c r="GP48" s="237"/>
      <c r="GQ48" s="237"/>
      <c r="GR48" s="237"/>
      <c r="GS48" s="237"/>
      <c r="GT48" s="237"/>
      <c r="GU48" s="237"/>
      <c r="GV48" s="237"/>
      <c r="GW48" s="237"/>
      <c r="GX48" s="237"/>
      <c r="GY48" s="237"/>
      <c r="GZ48" s="237"/>
      <c r="HA48" s="237"/>
      <c r="HB48" s="237"/>
      <c r="HC48" s="237"/>
      <c r="HD48" s="237"/>
      <c r="HE48" s="237"/>
      <c r="HF48" s="237"/>
      <c r="HG48" s="237"/>
      <c r="HH48" s="237"/>
      <c r="HI48" s="237"/>
      <c r="HJ48" s="237"/>
      <c r="HK48" s="237"/>
      <c r="HL48" s="237"/>
      <c r="HM48" s="237"/>
      <c r="HN48" s="237"/>
      <c r="HO48" s="237"/>
      <c r="HP48" s="237"/>
      <c r="HQ48" s="237"/>
      <c r="HR48" s="237"/>
      <c r="HS48" s="237"/>
      <c r="HT48" s="237"/>
      <c r="HU48" s="237"/>
      <c r="HV48" s="237"/>
      <c r="HW48" s="237"/>
      <c r="HX48" s="237"/>
      <c r="HY48" s="237"/>
      <c r="HZ48" s="237"/>
      <c r="IA48" s="237"/>
      <c r="IB48" s="237"/>
      <c r="IC48" s="237"/>
      <c r="ID48" s="237"/>
      <c r="IE48" s="237"/>
      <c r="IF48" s="237"/>
      <c r="IG48" s="237"/>
      <c r="IH48" s="237"/>
      <c r="II48" s="237"/>
      <c r="IJ48" s="237"/>
      <c r="IK48" s="237"/>
      <c r="IL48" s="237"/>
      <c r="IM48" s="237"/>
      <c r="IN48" s="237"/>
      <c r="IO48" s="237"/>
      <c r="IP48" s="237"/>
      <c r="IQ48" s="237"/>
      <c r="IR48" s="237"/>
      <c r="IS48" s="237"/>
      <c r="IT48" s="237"/>
      <c r="IU48" s="237"/>
      <c r="IV48" s="237"/>
      <c r="IW48" s="237"/>
      <c r="IX48" s="237"/>
      <c r="IY48" s="237"/>
      <c r="IZ48" s="237"/>
      <c r="JA48" s="237"/>
      <c r="JB48" s="237"/>
      <c r="JC48" s="237"/>
      <c r="JD48" s="237"/>
      <c r="JE48" s="237"/>
      <c r="JF48" s="237"/>
      <c r="JG48" s="237"/>
      <c r="JH48" s="237"/>
      <c r="JI48" s="237"/>
      <c r="JJ48" s="237"/>
      <c r="JK48" s="237"/>
      <c r="JL48" s="237"/>
      <c r="JM48" s="237"/>
      <c r="JN48" s="237"/>
      <c r="JO48" s="237"/>
      <c r="JP48" s="237"/>
      <c r="JQ48" s="237"/>
      <c r="JR48" s="237"/>
      <c r="JS48" s="237"/>
      <c r="JT48" s="237"/>
      <c r="JU48" s="237"/>
      <c r="JV48" s="237"/>
      <c r="JW48" s="237"/>
      <c r="JX48" s="237"/>
      <c r="JY48" s="237"/>
      <c r="JZ48" s="237"/>
      <c r="KA48" s="237"/>
      <c r="KB48" s="237"/>
      <c r="KC48" s="237"/>
      <c r="KD48" s="237"/>
      <c r="KE48" s="237"/>
      <c r="KF48" s="237"/>
      <c r="KG48" s="237"/>
      <c r="KH48" s="237"/>
      <c r="KI48" s="237"/>
      <c r="KJ48" s="237"/>
      <c r="KK48" s="237"/>
      <c r="KL48" s="237"/>
      <c r="KM48" s="237"/>
      <c r="KN48" s="237"/>
      <c r="KO48" s="237"/>
      <c r="KW48" s="208" t="s">
        <v>1439</v>
      </c>
    </row>
    <row r="49" spans="1:309" x14ac:dyDescent="0.35">
      <c r="A49" s="27" t="s">
        <v>912</v>
      </c>
      <c r="B49" s="237"/>
      <c r="C49" s="237"/>
      <c r="D49" s="237"/>
      <c r="E49" s="237"/>
      <c r="F49" s="237"/>
      <c r="G49" s="237"/>
      <c r="H49" s="237"/>
      <c r="I49" s="237"/>
      <c r="J49" s="237"/>
      <c r="K49" s="237"/>
      <c r="L49" s="237"/>
      <c r="M49" s="237"/>
      <c r="N49" s="237"/>
      <c r="O49" s="237"/>
      <c r="P49" s="237"/>
      <c r="Q49" s="237"/>
      <c r="R49" s="237"/>
      <c r="S49" s="237"/>
      <c r="T49" s="237"/>
      <c r="U49" s="237"/>
      <c r="V49" s="237"/>
      <c r="W49" s="237"/>
      <c r="X49" s="237"/>
      <c r="Y49" s="237"/>
      <c r="Z49" s="237"/>
      <c r="AA49" s="237"/>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c r="BM49" s="237"/>
      <c r="BN49" s="237"/>
      <c r="BO49" s="237"/>
      <c r="BP49" s="237"/>
      <c r="BQ49" s="237"/>
      <c r="BR49" s="237"/>
      <c r="BS49" s="237"/>
      <c r="BT49" s="237"/>
      <c r="BU49" s="237"/>
      <c r="BV49" s="237"/>
      <c r="BW49" s="237"/>
      <c r="BX49" s="237"/>
      <c r="BY49" s="237"/>
      <c r="BZ49" s="237"/>
      <c r="CA49" s="237"/>
      <c r="CB49" s="237"/>
      <c r="CC49" s="237"/>
      <c r="CD49" s="237"/>
      <c r="CE49" s="237"/>
      <c r="CF49" s="237"/>
      <c r="CG49" s="237"/>
      <c r="CH49" s="237"/>
      <c r="CI49" s="237"/>
      <c r="CJ49" s="237"/>
      <c r="CK49" s="237"/>
      <c r="CL49" s="237"/>
      <c r="CM49" s="237"/>
      <c r="CN49" s="237"/>
      <c r="CO49" s="237"/>
      <c r="CP49" s="237"/>
      <c r="CQ49" s="237"/>
      <c r="CR49" s="237"/>
      <c r="CS49" s="237"/>
      <c r="CT49" s="237"/>
      <c r="CU49" s="237"/>
      <c r="CV49" s="237"/>
      <c r="CW49" s="237"/>
      <c r="CX49" s="237"/>
      <c r="CY49" s="237"/>
      <c r="CZ49" s="237"/>
      <c r="DA49" s="237"/>
      <c r="DB49" s="237"/>
      <c r="DC49" s="237"/>
      <c r="DD49" s="237"/>
      <c r="DE49" s="237"/>
      <c r="DF49" s="237"/>
      <c r="DG49" s="237"/>
      <c r="DH49" s="237"/>
      <c r="DI49" s="237"/>
      <c r="DJ49" s="237"/>
      <c r="DK49" s="237"/>
      <c r="DL49" s="237"/>
      <c r="DM49" s="237"/>
      <c r="DN49" s="237"/>
      <c r="DO49" s="237"/>
      <c r="DP49" s="237"/>
      <c r="DQ49" s="237"/>
      <c r="DR49" s="237"/>
      <c r="DS49" s="237"/>
      <c r="DT49" s="237"/>
      <c r="DU49" s="237"/>
      <c r="DV49" s="237"/>
      <c r="DW49" s="237"/>
      <c r="DX49" s="237"/>
      <c r="DY49" s="237"/>
      <c r="DZ49" s="237"/>
      <c r="EA49" s="237"/>
      <c r="EB49" s="237"/>
      <c r="EC49" s="237"/>
      <c r="ED49" s="237"/>
      <c r="EE49" s="237"/>
      <c r="EF49" s="237"/>
      <c r="EG49" s="237"/>
      <c r="EH49" s="237"/>
      <c r="EI49" s="237"/>
      <c r="EJ49" s="237"/>
      <c r="EK49" s="237"/>
      <c r="EL49" s="237"/>
      <c r="EM49" s="237"/>
      <c r="EN49" s="237"/>
      <c r="EO49" s="237"/>
      <c r="EP49" s="237"/>
      <c r="EQ49" s="237"/>
      <c r="ER49" s="237"/>
      <c r="ES49" s="237"/>
      <c r="ET49" s="237"/>
      <c r="EU49" s="237"/>
      <c r="EV49" s="237"/>
      <c r="EW49" s="237"/>
      <c r="EX49" s="237"/>
      <c r="EY49" s="237"/>
      <c r="EZ49" s="237"/>
      <c r="FA49" s="237"/>
      <c r="FB49" s="237"/>
      <c r="FC49" s="237"/>
      <c r="FD49" s="237"/>
      <c r="FE49" s="237"/>
      <c r="FF49" s="237"/>
      <c r="FG49" s="237"/>
      <c r="FH49" s="237"/>
      <c r="FI49" s="237"/>
      <c r="FJ49" s="237"/>
      <c r="FK49" s="237"/>
      <c r="FL49" s="237"/>
      <c r="FM49" s="237"/>
      <c r="FN49" s="237"/>
      <c r="FO49" s="237"/>
      <c r="FP49" s="237"/>
      <c r="FQ49" s="237"/>
      <c r="FR49" s="237"/>
      <c r="FS49" s="237"/>
      <c r="FT49" s="237"/>
      <c r="FU49" s="237"/>
      <c r="FV49" s="237"/>
      <c r="FW49" s="237"/>
      <c r="FX49" s="237"/>
      <c r="FY49" s="237"/>
      <c r="FZ49" s="237"/>
      <c r="GA49" s="237"/>
      <c r="GB49" s="237"/>
      <c r="GC49" s="237"/>
      <c r="GD49" s="237"/>
      <c r="GE49" s="237"/>
      <c r="GF49" s="237"/>
      <c r="GG49" s="237"/>
      <c r="GH49" s="237"/>
      <c r="GI49" s="237"/>
      <c r="GJ49" s="237"/>
      <c r="GK49" s="237"/>
      <c r="GL49" s="237"/>
      <c r="GM49" s="237"/>
      <c r="GN49" s="237"/>
      <c r="GO49" s="237"/>
      <c r="GP49" s="237"/>
      <c r="GQ49" s="237"/>
      <c r="GR49" s="237"/>
      <c r="GS49" s="237"/>
      <c r="GT49" s="237"/>
      <c r="GU49" s="237"/>
      <c r="GV49" s="237"/>
      <c r="GW49" s="237"/>
      <c r="GX49" s="237"/>
      <c r="GY49" s="237"/>
      <c r="GZ49" s="237"/>
      <c r="HA49" s="237"/>
      <c r="HB49" s="237"/>
      <c r="HC49" s="237"/>
      <c r="HD49" s="237"/>
      <c r="HE49" s="237"/>
      <c r="HF49" s="237"/>
      <c r="HG49" s="237"/>
      <c r="HH49" s="237"/>
      <c r="HI49" s="237"/>
      <c r="HJ49" s="237"/>
      <c r="HK49" s="237"/>
      <c r="HL49" s="237"/>
      <c r="HM49" s="237"/>
      <c r="HN49" s="237"/>
      <c r="HO49" s="237"/>
      <c r="HP49" s="237"/>
      <c r="HQ49" s="237"/>
      <c r="HR49" s="237"/>
      <c r="HS49" s="237"/>
      <c r="HT49" s="237"/>
      <c r="HU49" s="237"/>
      <c r="HV49" s="237"/>
      <c r="HW49" s="237"/>
      <c r="HX49" s="237"/>
      <c r="HY49" s="237"/>
      <c r="HZ49" s="237"/>
      <c r="IA49" s="237"/>
      <c r="IB49" s="237"/>
      <c r="IC49" s="237"/>
      <c r="ID49" s="237"/>
      <c r="IE49" s="237"/>
      <c r="IF49" s="237"/>
      <c r="IG49" s="237"/>
      <c r="IH49" s="237"/>
      <c r="II49" s="237"/>
      <c r="IJ49" s="237"/>
      <c r="IK49" s="237"/>
      <c r="IL49" s="237"/>
      <c r="IM49" s="237"/>
      <c r="IN49" s="237"/>
      <c r="IO49" s="237"/>
      <c r="IP49" s="237"/>
      <c r="IQ49" s="237"/>
      <c r="IR49" s="237"/>
      <c r="IS49" s="237"/>
      <c r="IT49" s="237"/>
      <c r="IU49" s="237"/>
      <c r="IV49" s="237"/>
      <c r="IW49" s="237"/>
      <c r="IX49" s="237"/>
      <c r="IY49" s="237"/>
      <c r="IZ49" s="237"/>
      <c r="JA49" s="237"/>
      <c r="JB49" s="237"/>
      <c r="JC49" s="237"/>
      <c r="JD49" s="237"/>
      <c r="JE49" s="237"/>
      <c r="JF49" s="237"/>
      <c r="JG49" s="237"/>
      <c r="JH49" s="237"/>
      <c r="JI49" s="237"/>
      <c r="JJ49" s="237"/>
      <c r="JK49" s="237"/>
      <c r="JL49" s="237"/>
      <c r="JM49" s="237"/>
      <c r="JN49" s="237"/>
      <c r="JO49" s="237"/>
      <c r="JP49" s="237"/>
      <c r="JQ49" s="237"/>
      <c r="JR49" s="237"/>
      <c r="JS49" s="237"/>
      <c r="JT49" s="237"/>
      <c r="JU49" s="237"/>
      <c r="JV49" s="237"/>
      <c r="JW49" s="237"/>
      <c r="JX49" s="237"/>
      <c r="JY49" s="237"/>
      <c r="JZ49" s="237"/>
      <c r="KA49" s="237"/>
      <c r="KB49" s="237"/>
      <c r="KC49" s="237"/>
      <c r="KD49" s="237"/>
      <c r="KE49" s="237"/>
      <c r="KF49" s="237"/>
      <c r="KG49" s="237"/>
      <c r="KH49" s="237"/>
      <c r="KI49" s="237"/>
      <c r="KJ49" s="237"/>
      <c r="KK49" s="237"/>
      <c r="KL49" s="237"/>
      <c r="KM49" s="237"/>
      <c r="KN49" s="237"/>
      <c r="KO49" s="237"/>
      <c r="KW49" s="386" t="s">
        <v>962</v>
      </c>
    </row>
    <row r="50" spans="1:309" x14ac:dyDescent="0.35">
      <c r="A50" s="27" t="s">
        <v>913</v>
      </c>
      <c r="B50" s="237"/>
      <c r="C50" s="237"/>
      <c r="D50" s="237"/>
      <c r="E50" s="237"/>
      <c r="F50" s="237"/>
      <c r="G50" s="237"/>
      <c r="H50" s="237"/>
      <c r="I50" s="237"/>
      <c r="J50" s="237"/>
      <c r="K50" s="237"/>
      <c r="L50" s="237"/>
      <c r="M50" s="237"/>
      <c r="N50" s="237"/>
      <c r="O50" s="237"/>
      <c r="P50" s="237"/>
      <c r="Q50" s="237"/>
      <c r="R50" s="237"/>
      <c r="S50" s="237"/>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c r="BM50" s="237"/>
      <c r="BN50" s="237"/>
      <c r="BO50" s="237"/>
      <c r="BP50" s="237"/>
      <c r="BQ50" s="237"/>
      <c r="BR50" s="237"/>
      <c r="BS50" s="237"/>
      <c r="BT50" s="237"/>
      <c r="BU50" s="237"/>
      <c r="BV50" s="237"/>
      <c r="BW50" s="237"/>
      <c r="BX50" s="237"/>
      <c r="BY50" s="237"/>
      <c r="BZ50" s="237"/>
      <c r="CA50" s="237"/>
      <c r="CB50" s="237"/>
      <c r="CC50" s="237"/>
      <c r="CD50" s="237"/>
      <c r="CE50" s="237"/>
      <c r="CF50" s="237"/>
      <c r="CG50" s="237"/>
      <c r="CH50" s="237"/>
      <c r="CI50" s="237"/>
      <c r="CJ50" s="237"/>
      <c r="CK50" s="237"/>
      <c r="CL50" s="237"/>
      <c r="CM50" s="237"/>
      <c r="CN50" s="237"/>
      <c r="CO50" s="237"/>
      <c r="CP50" s="237"/>
      <c r="CQ50" s="237"/>
      <c r="CR50" s="237"/>
      <c r="CS50" s="237"/>
      <c r="CT50" s="237"/>
      <c r="CU50" s="237"/>
      <c r="CV50" s="237"/>
      <c r="CW50" s="237"/>
      <c r="CX50" s="237"/>
      <c r="CY50" s="237"/>
      <c r="CZ50" s="237"/>
      <c r="DA50" s="237"/>
      <c r="DB50" s="237"/>
      <c r="DC50" s="237"/>
      <c r="DD50" s="237"/>
      <c r="DE50" s="237"/>
      <c r="DF50" s="237"/>
      <c r="DG50" s="237"/>
      <c r="DH50" s="237"/>
      <c r="DI50" s="237"/>
      <c r="DJ50" s="237"/>
      <c r="DK50" s="237"/>
      <c r="DL50" s="237"/>
      <c r="DM50" s="237"/>
      <c r="DN50" s="237"/>
      <c r="DO50" s="237"/>
      <c r="DP50" s="237"/>
      <c r="DQ50" s="237"/>
      <c r="DR50" s="237"/>
      <c r="DS50" s="237"/>
      <c r="DT50" s="237"/>
      <c r="DU50" s="237"/>
      <c r="DV50" s="237"/>
      <c r="DW50" s="237"/>
      <c r="DX50" s="237"/>
      <c r="DY50" s="237"/>
      <c r="DZ50" s="237"/>
      <c r="EA50" s="237"/>
      <c r="EB50" s="237"/>
      <c r="EC50" s="237"/>
      <c r="ED50" s="237"/>
      <c r="EE50" s="237"/>
      <c r="EF50" s="237"/>
      <c r="EG50" s="237"/>
      <c r="EH50" s="237"/>
      <c r="EI50" s="237"/>
      <c r="EJ50" s="237"/>
      <c r="EK50" s="237"/>
      <c r="EL50" s="237"/>
      <c r="EM50" s="237"/>
      <c r="EN50" s="237"/>
      <c r="EO50" s="237"/>
      <c r="EP50" s="237"/>
      <c r="EQ50" s="237"/>
      <c r="ER50" s="237"/>
      <c r="ES50" s="237"/>
      <c r="ET50" s="237"/>
      <c r="EU50" s="237"/>
      <c r="EV50" s="237"/>
      <c r="EW50" s="237"/>
      <c r="EX50" s="237"/>
      <c r="EY50" s="237"/>
      <c r="EZ50" s="237"/>
      <c r="FA50" s="237"/>
      <c r="FB50" s="237"/>
      <c r="FC50" s="237"/>
      <c r="FD50" s="237"/>
      <c r="FE50" s="237"/>
      <c r="FF50" s="237"/>
      <c r="FG50" s="237"/>
      <c r="FH50" s="237"/>
      <c r="FI50" s="237"/>
      <c r="FJ50" s="237"/>
      <c r="FK50" s="237"/>
      <c r="FL50" s="237"/>
      <c r="FM50" s="237"/>
      <c r="FN50" s="237"/>
      <c r="FO50" s="237"/>
      <c r="FP50" s="237"/>
      <c r="FQ50" s="237"/>
      <c r="FR50" s="237"/>
      <c r="FS50" s="237"/>
      <c r="FT50" s="237"/>
      <c r="FU50" s="237"/>
      <c r="FV50" s="237"/>
      <c r="FW50" s="237"/>
      <c r="FX50" s="237"/>
      <c r="FY50" s="237"/>
      <c r="FZ50" s="237"/>
      <c r="GA50" s="237"/>
      <c r="GB50" s="237"/>
      <c r="GC50" s="237"/>
      <c r="GD50" s="237"/>
      <c r="GE50" s="237"/>
      <c r="GF50" s="237"/>
      <c r="GG50" s="237"/>
      <c r="GH50" s="237"/>
      <c r="GI50" s="237"/>
      <c r="GJ50" s="237"/>
      <c r="GK50" s="237"/>
      <c r="GL50" s="237"/>
      <c r="GM50" s="237"/>
      <c r="GN50" s="237"/>
      <c r="GO50" s="237"/>
      <c r="GP50" s="237"/>
      <c r="GQ50" s="237"/>
      <c r="GR50" s="237"/>
      <c r="GS50" s="237"/>
      <c r="GT50" s="237"/>
      <c r="GU50" s="237"/>
      <c r="GV50" s="237"/>
      <c r="GW50" s="237"/>
      <c r="GX50" s="237"/>
      <c r="GY50" s="237"/>
      <c r="GZ50" s="237"/>
      <c r="HA50" s="237"/>
      <c r="HB50" s="237"/>
      <c r="HC50" s="237"/>
      <c r="HD50" s="237"/>
      <c r="HE50" s="237"/>
      <c r="HF50" s="237"/>
      <c r="HG50" s="237"/>
      <c r="HH50" s="237"/>
      <c r="HI50" s="237"/>
      <c r="HJ50" s="237"/>
      <c r="HK50" s="237"/>
      <c r="HL50" s="237"/>
      <c r="HM50" s="237"/>
      <c r="HN50" s="237"/>
      <c r="HO50" s="237"/>
      <c r="HP50" s="237"/>
      <c r="HQ50" s="237"/>
      <c r="HR50" s="237"/>
      <c r="HS50" s="237"/>
      <c r="HT50" s="237"/>
      <c r="HU50" s="237"/>
      <c r="HV50" s="237"/>
      <c r="HW50" s="237"/>
      <c r="HX50" s="237"/>
      <c r="HY50" s="237"/>
      <c r="HZ50" s="237"/>
      <c r="IA50" s="237"/>
      <c r="IB50" s="237"/>
      <c r="IC50" s="237"/>
      <c r="ID50" s="237"/>
      <c r="IE50" s="237"/>
      <c r="IF50" s="237"/>
      <c r="IG50" s="237"/>
      <c r="IH50" s="237"/>
      <c r="II50" s="237"/>
      <c r="IJ50" s="237"/>
      <c r="IK50" s="237"/>
      <c r="IL50" s="237"/>
      <c r="IM50" s="237"/>
      <c r="IN50" s="237"/>
      <c r="IO50" s="237"/>
      <c r="IP50" s="237"/>
      <c r="IQ50" s="237"/>
      <c r="IR50" s="237"/>
      <c r="IS50" s="237"/>
      <c r="IT50" s="237"/>
      <c r="IU50" s="237"/>
      <c r="IV50" s="237"/>
      <c r="IW50" s="237"/>
      <c r="IX50" s="237"/>
      <c r="IY50" s="237"/>
      <c r="IZ50" s="237"/>
      <c r="JA50" s="237"/>
      <c r="JB50" s="237"/>
      <c r="JC50" s="237"/>
      <c r="JD50" s="237"/>
      <c r="JE50" s="237"/>
      <c r="JF50" s="237"/>
      <c r="JG50" s="237"/>
      <c r="JH50" s="237"/>
      <c r="JI50" s="237"/>
      <c r="JJ50" s="237"/>
      <c r="JK50" s="237"/>
      <c r="JL50" s="237"/>
      <c r="JM50" s="237"/>
      <c r="JN50" s="237"/>
      <c r="JO50" s="237"/>
      <c r="JP50" s="237"/>
      <c r="JQ50" s="237"/>
      <c r="JR50" s="237"/>
      <c r="JS50" s="237"/>
      <c r="JT50" s="237"/>
      <c r="JU50" s="237"/>
      <c r="JV50" s="237"/>
      <c r="JW50" s="237"/>
      <c r="JX50" s="237"/>
      <c r="JY50" s="237"/>
      <c r="JZ50" s="237"/>
      <c r="KA50" s="237"/>
      <c r="KB50" s="237"/>
      <c r="KC50" s="237"/>
      <c r="KD50" s="237"/>
      <c r="KE50" s="237"/>
      <c r="KF50" s="237"/>
      <c r="KG50" s="237"/>
      <c r="KH50" s="237"/>
      <c r="KI50" s="237"/>
      <c r="KJ50" s="237"/>
      <c r="KK50" s="237"/>
      <c r="KL50" s="237"/>
      <c r="KM50" s="237"/>
      <c r="KN50" s="237"/>
      <c r="KO50" s="237"/>
      <c r="KW50" s="208" t="s">
        <v>1440</v>
      </c>
    </row>
    <row r="51" spans="1:309" x14ac:dyDescent="0.35">
      <c r="A51" s="27" t="s">
        <v>914</v>
      </c>
      <c r="B51" s="237"/>
      <c r="C51" s="237"/>
      <c r="D51" s="237"/>
      <c r="E51" s="237"/>
      <c r="F51" s="237"/>
      <c r="G51" s="237"/>
      <c r="H51" s="237"/>
      <c r="I51" s="237"/>
      <c r="J51" s="237"/>
      <c r="K51" s="237"/>
      <c r="L51" s="237"/>
      <c r="M51" s="237"/>
      <c r="N51" s="237"/>
      <c r="O51" s="237"/>
      <c r="P51" s="237"/>
      <c r="Q51" s="237"/>
      <c r="R51" s="237"/>
      <c r="S51" s="237"/>
      <c r="T51" s="237"/>
      <c r="U51" s="237"/>
      <c r="V51" s="237"/>
      <c r="W51" s="237"/>
      <c r="X51" s="237"/>
      <c r="Y51" s="237"/>
      <c r="Z51" s="237"/>
      <c r="AA51" s="237"/>
      <c r="AB51" s="237"/>
      <c r="AC51" s="237"/>
      <c r="AD51" s="237"/>
      <c r="AE51" s="237"/>
      <c r="AF51" s="237"/>
      <c r="AG51" s="237"/>
      <c r="AH51" s="237"/>
      <c r="AI51" s="237"/>
      <c r="AJ51" s="237"/>
      <c r="AK51" s="237"/>
      <c r="AL51" s="237"/>
      <c r="AM51" s="237"/>
      <c r="AN51" s="237"/>
      <c r="AO51" s="237"/>
      <c r="AP51" s="237"/>
      <c r="AQ51" s="237"/>
      <c r="AR51" s="237"/>
      <c r="AS51" s="237"/>
      <c r="AT51" s="237"/>
      <c r="AU51" s="237"/>
      <c r="AV51" s="237"/>
      <c r="AW51" s="237"/>
      <c r="AX51" s="237"/>
      <c r="AY51" s="237"/>
      <c r="AZ51" s="237"/>
      <c r="BA51" s="237"/>
      <c r="BB51" s="237"/>
      <c r="BC51" s="237"/>
      <c r="BD51" s="237"/>
      <c r="BE51" s="237"/>
      <c r="BF51" s="237"/>
      <c r="BG51" s="237"/>
      <c r="BH51" s="237"/>
      <c r="BI51" s="237"/>
      <c r="BJ51" s="237"/>
      <c r="BK51" s="237"/>
      <c r="BL51" s="237"/>
      <c r="BM51" s="237"/>
      <c r="BN51" s="237"/>
      <c r="BO51" s="237"/>
      <c r="BP51" s="237"/>
      <c r="BQ51" s="237"/>
      <c r="BR51" s="237"/>
      <c r="BS51" s="237"/>
      <c r="BT51" s="237"/>
      <c r="BU51" s="237"/>
      <c r="BV51" s="237"/>
      <c r="BW51" s="237"/>
      <c r="BX51" s="237"/>
      <c r="BY51" s="237"/>
      <c r="BZ51" s="237"/>
      <c r="CA51" s="237"/>
      <c r="CB51" s="237"/>
      <c r="CC51" s="237"/>
      <c r="CD51" s="237"/>
      <c r="CE51" s="237"/>
      <c r="CF51" s="237"/>
      <c r="CG51" s="237"/>
      <c r="CH51" s="237"/>
      <c r="CI51" s="237"/>
      <c r="CJ51" s="237"/>
      <c r="CK51" s="237"/>
      <c r="CL51" s="237"/>
      <c r="CM51" s="237"/>
      <c r="CN51" s="237"/>
      <c r="CO51" s="237"/>
      <c r="CP51" s="237"/>
      <c r="CQ51" s="237"/>
      <c r="CR51" s="237"/>
      <c r="CS51" s="237"/>
      <c r="CT51" s="237"/>
      <c r="CU51" s="237"/>
      <c r="CV51" s="237"/>
      <c r="CW51" s="237"/>
      <c r="CX51" s="237"/>
      <c r="CY51" s="237"/>
      <c r="CZ51" s="237"/>
      <c r="DA51" s="237"/>
      <c r="DB51" s="237"/>
      <c r="DC51" s="237"/>
      <c r="DD51" s="237"/>
      <c r="DE51" s="237"/>
      <c r="DF51" s="237"/>
      <c r="DG51" s="237"/>
      <c r="DH51" s="237"/>
      <c r="DI51" s="237"/>
      <c r="DJ51" s="237"/>
      <c r="DK51" s="237"/>
      <c r="DL51" s="237"/>
      <c r="DM51" s="237"/>
      <c r="DN51" s="237"/>
      <c r="DO51" s="237"/>
      <c r="DP51" s="237"/>
      <c r="DQ51" s="237"/>
      <c r="DR51" s="237"/>
      <c r="DS51" s="237"/>
      <c r="DT51" s="237"/>
      <c r="DU51" s="237"/>
      <c r="DV51" s="237"/>
      <c r="DW51" s="237"/>
      <c r="DX51" s="237"/>
      <c r="DY51" s="237"/>
      <c r="DZ51" s="237"/>
      <c r="EA51" s="237"/>
      <c r="EB51" s="237"/>
      <c r="EC51" s="237"/>
      <c r="ED51" s="237"/>
      <c r="EE51" s="237"/>
      <c r="EF51" s="237"/>
      <c r="EG51" s="237"/>
      <c r="EH51" s="237"/>
      <c r="EI51" s="237"/>
      <c r="EJ51" s="237"/>
      <c r="EK51" s="237"/>
      <c r="EL51" s="237"/>
      <c r="EM51" s="237"/>
      <c r="EN51" s="237"/>
      <c r="EO51" s="237"/>
      <c r="EP51" s="237"/>
      <c r="EQ51" s="237"/>
      <c r="ER51" s="237"/>
      <c r="ES51" s="237"/>
      <c r="ET51" s="237"/>
      <c r="EU51" s="237"/>
      <c r="EV51" s="237"/>
      <c r="EW51" s="237"/>
      <c r="EX51" s="237"/>
      <c r="EY51" s="237"/>
      <c r="EZ51" s="237"/>
      <c r="FA51" s="237"/>
      <c r="FB51" s="237"/>
      <c r="FC51" s="237"/>
      <c r="FD51" s="237"/>
      <c r="FE51" s="237"/>
      <c r="FF51" s="237"/>
      <c r="FG51" s="237"/>
      <c r="FH51" s="237"/>
      <c r="FI51" s="237"/>
      <c r="FJ51" s="237"/>
      <c r="FK51" s="237"/>
      <c r="FL51" s="237"/>
      <c r="FM51" s="237"/>
      <c r="FN51" s="237"/>
      <c r="FO51" s="237"/>
      <c r="FP51" s="237"/>
      <c r="FQ51" s="237"/>
      <c r="FR51" s="237"/>
      <c r="FS51" s="237"/>
      <c r="FT51" s="237"/>
      <c r="FU51" s="237"/>
      <c r="FV51" s="237"/>
      <c r="FW51" s="237"/>
      <c r="FX51" s="237"/>
      <c r="FY51" s="237"/>
      <c r="FZ51" s="237"/>
      <c r="GA51" s="237"/>
      <c r="GB51" s="237"/>
      <c r="GC51" s="237"/>
      <c r="GD51" s="237"/>
      <c r="GE51" s="237"/>
      <c r="GF51" s="237"/>
      <c r="GG51" s="237"/>
      <c r="GH51" s="237"/>
      <c r="GI51" s="237"/>
      <c r="GJ51" s="237"/>
      <c r="GK51" s="237"/>
      <c r="GL51" s="237"/>
      <c r="GM51" s="237"/>
      <c r="GN51" s="237"/>
      <c r="GO51" s="237"/>
      <c r="GP51" s="237"/>
      <c r="GQ51" s="237"/>
      <c r="GR51" s="237"/>
      <c r="GS51" s="237"/>
      <c r="GT51" s="237"/>
      <c r="GU51" s="237"/>
      <c r="GV51" s="237"/>
      <c r="GW51" s="237"/>
      <c r="GX51" s="237"/>
      <c r="GY51" s="237"/>
      <c r="GZ51" s="237"/>
      <c r="HA51" s="237"/>
      <c r="HB51" s="237"/>
      <c r="HC51" s="237"/>
      <c r="HD51" s="237"/>
      <c r="HE51" s="237"/>
      <c r="HF51" s="237"/>
      <c r="HG51" s="237"/>
      <c r="HH51" s="237"/>
      <c r="HI51" s="237"/>
      <c r="HJ51" s="237"/>
      <c r="HK51" s="237"/>
      <c r="HL51" s="237"/>
      <c r="HM51" s="237"/>
      <c r="HN51" s="237"/>
      <c r="HO51" s="237"/>
      <c r="HP51" s="237"/>
      <c r="HQ51" s="237"/>
      <c r="HR51" s="237"/>
      <c r="HS51" s="237"/>
      <c r="HT51" s="237"/>
      <c r="HU51" s="237"/>
      <c r="HV51" s="237"/>
      <c r="HW51" s="237"/>
      <c r="HX51" s="237"/>
      <c r="HY51" s="237"/>
      <c r="HZ51" s="237"/>
      <c r="IA51" s="237"/>
      <c r="IB51" s="237"/>
      <c r="IC51" s="237"/>
      <c r="ID51" s="237"/>
      <c r="IE51" s="237"/>
      <c r="IF51" s="237"/>
      <c r="IG51" s="237"/>
      <c r="IH51" s="237"/>
      <c r="II51" s="237"/>
      <c r="IJ51" s="237"/>
      <c r="IK51" s="237"/>
      <c r="IL51" s="237"/>
      <c r="IM51" s="237"/>
      <c r="IN51" s="237"/>
      <c r="IO51" s="237"/>
      <c r="IP51" s="237"/>
      <c r="IQ51" s="237"/>
      <c r="IR51" s="237"/>
      <c r="IS51" s="237"/>
      <c r="IT51" s="237"/>
      <c r="IU51" s="237"/>
      <c r="IV51" s="237"/>
      <c r="IW51" s="237"/>
      <c r="IX51" s="237"/>
      <c r="IY51" s="237"/>
      <c r="IZ51" s="237"/>
      <c r="JA51" s="237"/>
      <c r="JB51" s="237"/>
      <c r="JC51" s="237"/>
      <c r="JD51" s="237"/>
      <c r="JE51" s="237"/>
      <c r="JF51" s="237"/>
      <c r="JG51" s="237"/>
      <c r="JH51" s="237"/>
      <c r="JI51" s="237"/>
      <c r="JJ51" s="237"/>
      <c r="JK51" s="237"/>
      <c r="JL51" s="237"/>
      <c r="JM51" s="237"/>
      <c r="JN51" s="237"/>
      <c r="JO51" s="237"/>
      <c r="JP51" s="237"/>
      <c r="JQ51" s="237"/>
      <c r="JR51" s="237"/>
      <c r="JS51" s="237"/>
      <c r="JT51" s="237"/>
      <c r="JU51" s="237"/>
      <c r="JV51" s="237"/>
      <c r="JW51" s="237"/>
      <c r="JX51" s="237"/>
      <c r="JY51" s="237"/>
      <c r="JZ51" s="237"/>
      <c r="KA51" s="237"/>
      <c r="KB51" s="237"/>
      <c r="KC51" s="237"/>
      <c r="KD51" s="237"/>
      <c r="KE51" s="237"/>
      <c r="KF51" s="237"/>
      <c r="KG51" s="237"/>
      <c r="KH51" s="237"/>
      <c r="KI51" s="237"/>
      <c r="KJ51" s="237"/>
      <c r="KK51" s="237"/>
      <c r="KL51" s="237"/>
      <c r="KM51" s="237"/>
      <c r="KN51" s="237"/>
      <c r="KO51" s="237"/>
      <c r="KW51" s="208" t="s">
        <v>1441</v>
      </c>
    </row>
    <row r="52" spans="1:309" x14ac:dyDescent="0.35">
      <c r="A52" s="27" t="s">
        <v>915</v>
      </c>
      <c r="B52" s="237"/>
      <c r="C52" s="237"/>
      <c r="D52" s="237"/>
      <c r="E52" s="237"/>
      <c r="F52" s="237"/>
      <c r="G52" s="237"/>
      <c r="H52" s="237"/>
      <c r="I52" s="237"/>
      <c r="J52" s="237"/>
      <c r="K52" s="237"/>
      <c r="L52" s="237"/>
      <c r="M52" s="237"/>
      <c r="N52" s="237"/>
      <c r="O52" s="237"/>
      <c r="P52" s="237"/>
      <c r="Q52" s="237"/>
      <c r="R52" s="237"/>
      <c r="S52" s="237"/>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c r="BM52" s="237"/>
      <c r="BN52" s="237"/>
      <c r="BO52" s="237"/>
      <c r="BP52" s="237"/>
      <c r="BQ52" s="237"/>
      <c r="BR52" s="237"/>
      <c r="BS52" s="237"/>
      <c r="BT52" s="237"/>
      <c r="BU52" s="237"/>
      <c r="BV52" s="237"/>
      <c r="BW52" s="237"/>
      <c r="BX52" s="237"/>
      <c r="BY52" s="237"/>
      <c r="BZ52" s="237"/>
      <c r="CA52" s="237"/>
      <c r="CB52" s="237"/>
      <c r="CC52" s="237"/>
      <c r="CD52" s="237"/>
      <c r="CE52" s="237"/>
      <c r="CF52" s="237"/>
      <c r="CG52" s="237"/>
      <c r="CH52" s="237"/>
      <c r="CI52" s="237"/>
      <c r="CJ52" s="237"/>
      <c r="CK52" s="237"/>
      <c r="CL52" s="237"/>
      <c r="CM52" s="237"/>
      <c r="CN52" s="237"/>
      <c r="CO52" s="237"/>
      <c r="CP52" s="237"/>
      <c r="CQ52" s="237"/>
      <c r="CR52" s="237"/>
      <c r="CS52" s="237"/>
      <c r="CT52" s="237"/>
      <c r="CU52" s="237"/>
      <c r="CV52" s="237"/>
      <c r="CW52" s="237"/>
      <c r="CX52" s="237"/>
      <c r="CY52" s="237"/>
      <c r="CZ52" s="237"/>
      <c r="DA52" s="237"/>
      <c r="DB52" s="237"/>
      <c r="DC52" s="237"/>
      <c r="DD52" s="237"/>
      <c r="DE52" s="237"/>
      <c r="DF52" s="237"/>
      <c r="DG52" s="237"/>
      <c r="DH52" s="237"/>
      <c r="DI52" s="237"/>
      <c r="DJ52" s="237"/>
      <c r="DK52" s="237"/>
      <c r="DL52" s="237"/>
      <c r="DM52" s="237"/>
      <c r="DN52" s="237"/>
      <c r="DO52" s="237"/>
      <c r="DP52" s="237"/>
      <c r="DQ52" s="237"/>
      <c r="DR52" s="237"/>
      <c r="DS52" s="237"/>
      <c r="DT52" s="237"/>
      <c r="DU52" s="237"/>
      <c r="DV52" s="237"/>
      <c r="DW52" s="237"/>
      <c r="DX52" s="237"/>
      <c r="DY52" s="237"/>
      <c r="DZ52" s="237"/>
      <c r="EA52" s="237"/>
      <c r="EB52" s="237"/>
      <c r="EC52" s="237"/>
      <c r="ED52" s="237"/>
      <c r="EE52" s="237"/>
      <c r="EF52" s="237"/>
      <c r="EG52" s="237"/>
      <c r="EH52" s="237"/>
      <c r="EI52" s="237"/>
      <c r="EJ52" s="237"/>
      <c r="EK52" s="237"/>
      <c r="EL52" s="237"/>
      <c r="EM52" s="237"/>
      <c r="EN52" s="237"/>
      <c r="EO52" s="237"/>
      <c r="EP52" s="237"/>
      <c r="EQ52" s="237"/>
      <c r="ER52" s="237"/>
      <c r="ES52" s="237"/>
      <c r="ET52" s="237"/>
      <c r="EU52" s="237"/>
      <c r="EV52" s="237"/>
      <c r="EW52" s="237"/>
      <c r="EX52" s="237"/>
      <c r="EY52" s="237"/>
      <c r="EZ52" s="237"/>
      <c r="FA52" s="237"/>
      <c r="FB52" s="237"/>
      <c r="FC52" s="237"/>
      <c r="FD52" s="237"/>
      <c r="FE52" s="237"/>
      <c r="FF52" s="237"/>
      <c r="FG52" s="237"/>
      <c r="FH52" s="237"/>
      <c r="FI52" s="237"/>
      <c r="FJ52" s="237"/>
      <c r="FK52" s="237"/>
      <c r="FL52" s="237"/>
      <c r="FM52" s="237"/>
      <c r="FN52" s="237"/>
      <c r="FO52" s="237"/>
      <c r="FP52" s="237"/>
      <c r="FQ52" s="237"/>
      <c r="FR52" s="237"/>
      <c r="FS52" s="237"/>
      <c r="FT52" s="237"/>
      <c r="FU52" s="237"/>
      <c r="FV52" s="237"/>
      <c r="FW52" s="237"/>
      <c r="FX52" s="237"/>
      <c r="FY52" s="237"/>
      <c r="FZ52" s="237"/>
      <c r="GA52" s="237"/>
      <c r="GB52" s="237"/>
      <c r="GC52" s="237"/>
      <c r="GD52" s="237"/>
      <c r="GE52" s="237"/>
      <c r="GF52" s="237"/>
      <c r="GG52" s="237"/>
      <c r="GH52" s="237"/>
      <c r="GI52" s="237"/>
      <c r="GJ52" s="237"/>
      <c r="GK52" s="237"/>
      <c r="GL52" s="237"/>
      <c r="GM52" s="237"/>
      <c r="GN52" s="237"/>
      <c r="GO52" s="237"/>
      <c r="GP52" s="237"/>
      <c r="GQ52" s="237"/>
      <c r="GR52" s="237"/>
      <c r="GS52" s="237"/>
      <c r="GT52" s="237"/>
      <c r="GU52" s="237"/>
      <c r="GV52" s="237"/>
      <c r="GW52" s="237"/>
      <c r="GX52" s="237"/>
      <c r="GY52" s="237"/>
      <c r="GZ52" s="237"/>
      <c r="HA52" s="237"/>
      <c r="HB52" s="237"/>
      <c r="HC52" s="237"/>
      <c r="HD52" s="237"/>
      <c r="HE52" s="237"/>
      <c r="HF52" s="237"/>
      <c r="HG52" s="237"/>
      <c r="HH52" s="237"/>
      <c r="HI52" s="237"/>
      <c r="HJ52" s="237"/>
      <c r="HK52" s="237"/>
      <c r="HL52" s="237"/>
      <c r="HM52" s="237"/>
      <c r="HN52" s="237"/>
      <c r="HO52" s="237"/>
      <c r="HP52" s="237"/>
      <c r="HQ52" s="237"/>
      <c r="HR52" s="237"/>
      <c r="HS52" s="237"/>
      <c r="HT52" s="237"/>
      <c r="HU52" s="237"/>
      <c r="HV52" s="237"/>
      <c r="HW52" s="237"/>
      <c r="HX52" s="237"/>
      <c r="HY52" s="237"/>
      <c r="HZ52" s="237"/>
      <c r="IA52" s="237"/>
      <c r="IB52" s="237"/>
      <c r="IC52" s="237"/>
      <c r="ID52" s="237"/>
      <c r="IE52" s="237"/>
      <c r="IF52" s="237"/>
      <c r="IG52" s="237"/>
      <c r="IH52" s="237"/>
      <c r="II52" s="237"/>
      <c r="IJ52" s="237"/>
      <c r="IK52" s="237"/>
      <c r="IL52" s="237"/>
      <c r="IM52" s="237"/>
      <c r="IN52" s="237"/>
      <c r="IO52" s="237"/>
      <c r="IP52" s="237"/>
      <c r="IQ52" s="237"/>
      <c r="IR52" s="237"/>
      <c r="IS52" s="237"/>
      <c r="IT52" s="237"/>
      <c r="IU52" s="237"/>
      <c r="IV52" s="237"/>
      <c r="IW52" s="237"/>
      <c r="IX52" s="237"/>
      <c r="IY52" s="237"/>
      <c r="IZ52" s="237"/>
      <c r="JA52" s="237"/>
      <c r="JB52" s="237"/>
      <c r="JC52" s="237"/>
      <c r="JD52" s="237"/>
      <c r="JE52" s="237"/>
      <c r="JF52" s="237"/>
      <c r="JG52" s="237"/>
      <c r="JH52" s="237"/>
      <c r="JI52" s="237"/>
      <c r="JJ52" s="237"/>
      <c r="JK52" s="237"/>
      <c r="JL52" s="237"/>
      <c r="JM52" s="237"/>
      <c r="JN52" s="237"/>
      <c r="JO52" s="237"/>
      <c r="JP52" s="237"/>
      <c r="JQ52" s="237"/>
      <c r="JR52" s="237"/>
      <c r="JS52" s="237"/>
      <c r="JT52" s="237"/>
      <c r="JU52" s="237"/>
      <c r="JV52" s="237"/>
      <c r="JW52" s="237"/>
      <c r="JX52" s="237"/>
      <c r="JY52" s="237"/>
      <c r="JZ52" s="237"/>
      <c r="KA52" s="237"/>
      <c r="KB52" s="237"/>
      <c r="KC52" s="237"/>
      <c r="KD52" s="237"/>
      <c r="KE52" s="237"/>
      <c r="KF52" s="237"/>
      <c r="KG52" s="237"/>
      <c r="KH52" s="237"/>
      <c r="KI52" s="237"/>
      <c r="KJ52" s="237"/>
      <c r="KK52" s="237"/>
      <c r="KL52" s="237"/>
      <c r="KM52" s="237"/>
      <c r="KN52" s="237"/>
      <c r="KO52" s="237"/>
      <c r="KW52" s="208" t="s">
        <v>1442</v>
      </c>
    </row>
    <row r="53" spans="1:309" x14ac:dyDescent="0.35">
      <c r="A53" s="27" t="s">
        <v>916</v>
      </c>
      <c r="B53" s="237"/>
      <c r="C53" s="237"/>
      <c r="D53" s="237"/>
      <c r="E53" s="237"/>
      <c r="F53" s="237"/>
      <c r="G53" s="237"/>
      <c r="H53" s="237"/>
      <c r="I53" s="237"/>
      <c r="J53" s="237"/>
      <c r="K53" s="237"/>
      <c r="L53" s="237"/>
      <c r="M53" s="237"/>
      <c r="N53" s="237"/>
      <c r="O53" s="237"/>
      <c r="P53" s="237"/>
      <c r="Q53" s="237"/>
      <c r="R53" s="237"/>
      <c r="S53" s="237"/>
      <c r="T53" s="237"/>
      <c r="U53" s="237"/>
      <c r="V53" s="237"/>
      <c r="W53" s="237"/>
      <c r="X53" s="237"/>
      <c r="Y53" s="237"/>
      <c r="Z53" s="237"/>
      <c r="AA53" s="237"/>
      <c r="AB53" s="237"/>
      <c r="AC53" s="237"/>
      <c r="AD53" s="237"/>
      <c r="AE53" s="237"/>
      <c r="AF53" s="237"/>
      <c r="AG53" s="237"/>
      <c r="AH53" s="237"/>
      <c r="AI53" s="237"/>
      <c r="AJ53" s="237"/>
      <c r="AK53" s="237"/>
      <c r="AL53" s="237"/>
      <c r="AM53" s="237"/>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c r="BM53" s="237"/>
      <c r="BN53" s="237"/>
      <c r="BO53" s="237"/>
      <c r="BP53" s="237"/>
      <c r="BQ53" s="237"/>
      <c r="BR53" s="237"/>
      <c r="BS53" s="237"/>
      <c r="BT53" s="237"/>
      <c r="BU53" s="237"/>
      <c r="BV53" s="237"/>
      <c r="BW53" s="237"/>
      <c r="BX53" s="237"/>
      <c r="BY53" s="237"/>
      <c r="BZ53" s="237"/>
      <c r="CA53" s="237"/>
      <c r="CB53" s="237"/>
      <c r="CC53" s="237"/>
      <c r="CD53" s="237"/>
      <c r="CE53" s="237"/>
      <c r="CF53" s="237"/>
      <c r="CG53" s="237"/>
      <c r="CH53" s="237"/>
      <c r="CI53" s="237"/>
      <c r="CJ53" s="237"/>
      <c r="CK53" s="237"/>
      <c r="CL53" s="237"/>
      <c r="CM53" s="237"/>
      <c r="CN53" s="237"/>
      <c r="CO53" s="237"/>
      <c r="CP53" s="237"/>
      <c r="CQ53" s="237"/>
      <c r="CR53" s="237"/>
      <c r="CS53" s="237"/>
      <c r="CT53" s="237"/>
      <c r="CU53" s="237"/>
      <c r="CV53" s="237"/>
      <c r="CW53" s="237"/>
      <c r="CX53" s="237"/>
      <c r="CY53" s="237"/>
      <c r="CZ53" s="237"/>
      <c r="DA53" s="237"/>
      <c r="DB53" s="237"/>
      <c r="DC53" s="237"/>
      <c r="DD53" s="237"/>
      <c r="DE53" s="237"/>
      <c r="DF53" s="237"/>
      <c r="DG53" s="237"/>
      <c r="DH53" s="237"/>
      <c r="DI53" s="237"/>
      <c r="DJ53" s="237"/>
      <c r="DK53" s="237"/>
      <c r="DL53" s="237"/>
      <c r="DM53" s="237"/>
      <c r="DN53" s="237"/>
      <c r="DO53" s="237"/>
      <c r="DP53" s="237"/>
      <c r="DQ53" s="237"/>
      <c r="DR53" s="237"/>
      <c r="DS53" s="237"/>
      <c r="DT53" s="237"/>
      <c r="DU53" s="237"/>
      <c r="DV53" s="237"/>
      <c r="DW53" s="237"/>
      <c r="DX53" s="237"/>
      <c r="DY53" s="237"/>
      <c r="DZ53" s="237"/>
      <c r="EA53" s="237"/>
      <c r="EB53" s="237"/>
      <c r="EC53" s="237"/>
      <c r="ED53" s="237"/>
      <c r="EE53" s="237"/>
      <c r="EF53" s="237"/>
      <c r="EG53" s="237"/>
      <c r="EH53" s="237"/>
      <c r="EI53" s="237"/>
      <c r="EJ53" s="237"/>
      <c r="EK53" s="237"/>
      <c r="EL53" s="237"/>
      <c r="EM53" s="237"/>
      <c r="EN53" s="237"/>
      <c r="EO53" s="237"/>
      <c r="EP53" s="237"/>
      <c r="EQ53" s="237"/>
      <c r="ER53" s="237"/>
      <c r="ES53" s="237"/>
      <c r="ET53" s="237"/>
      <c r="EU53" s="237"/>
      <c r="EV53" s="237"/>
      <c r="EW53" s="237"/>
      <c r="EX53" s="237"/>
      <c r="EY53" s="237"/>
      <c r="EZ53" s="237"/>
      <c r="FA53" s="237"/>
      <c r="FB53" s="237"/>
      <c r="FC53" s="237"/>
      <c r="FD53" s="237"/>
      <c r="FE53" s="237"/>
      <c r="FF53" s="237"/>
      <c r="FG53" s="237"/>
      <c r="FH53" s="237"/>
      <c r="FI53" s="237"/>
      <c r="FJ53" s="237"/>
      <c r="FK53" s="237"/>
      <c r="FL53" s="237"/>
      <c r="FM53" s="237"/>
      <c r="FN53" s="237"/>
      <c r="FO53" s="237"/>
      <c r="FP53" s="237"/>
      <c r="FQ53" s="237"/>
      <c r="FR53" s="237"/>
      <c r="FS53" s="237"/>
      <c r="FT53" s="237"/>
      <c r="FU53" s="237"/>
      <c r="FV53" s="237"/>
      <c r="FW53" s="237"/>
      <c r="FX53" s="237"/>
      <c r="FY53" s="237"/>
      <c r="FZ53" s="237"/>
      <c r="GA53" s="237"/>
      <c r="GB53" s="237"/>
      <c r="GC53" s="237"/>
      <c r="GD53" s="237"/>
      <c r="GE53" s="237"/>
      <c r="GF53" s="237"/>
      <c r="GG53" s="237"/>
      <c r="GH53" s="237"/>
      <c r="GI53" s="237"/>
      <c r="GJ53" s="237"/>
      <c r="GK53" s="237"/>
      <c r="GL53" s="237"/>
      <c r="GM53" s="237"/>
      <c r="GN53" s="237"/>
      <c r="GO53" s="237"/>
      <c r="GP53" s="237"/>
      <c r="GQ53" s="237"/>
      <c r="GR53" s="237"/>
      <c r="GS53" s="237"/>
      <c r="GT53" s="237"/>
      <c r="GU53" s="237"/>
      <c r="GV53" s="237"/>
      <c r="GW53" s="237"/>
      <c r="GX53" s="237"/>
      <c r="GY53" s="237"/>
      <c r="GZ53" s="237"/>
      <c r="HA53" s="237"/>
      <c r="HB53" s="237"/>
      <c r="HC53" s="237"/>
      <c r="HD53" s="237"/>
      <c r="HE53" s="237"/>
      <c r="HF53" s="237"/>
      <c r="HG53" s="237"/>
      <c r="HH53" s="237"/>
      <c r="HI53" s="237"/>
      <c r="HJ53" s="237"/>
      <c r="HK53" s="237"/>
      <c r="HL53" s="237"/>
      <c r="HM53" s="237"/>
      <c r="HN53" s="237"/>
      <c r="HO53" s="237"/>
      <c r="HP53" s="237"/>
      <c r="HQ53" s="237"/>
      <c r="HR53" s="237"/>
      <c r="HS53" s="237"/>
      <c r="HT53" s="237"/>
      <c r="HU53" s="237"/>
      <c r="HV53" s="237"/>
      <c r="HW53" s="237"/>
      <c r="HX53" s="237"/>
      <c r="HY53" s="237"/>
      <c r="HZ53" s="237"/>
      <c r="IA53" s="237"/>
      <c r="IB53" s="237"/>
      <c r="IC53" s="237"/>
      <c r="ID53" s="237"/>
      <c r="IE53" s="237"/>
      <c r="IF53" s="237"/>
      <c r="IG53" s="237"/>
      <c r="IH53" s="237"/>
      <c r="II53" s="237"/>
      <c r="IJ53" s="237"/>
      <c r="IK53" s="237"/>
      <c r="IL53" s="237"/>
      <c r="IM53" s="237"/>
      <c r="IN53" s="237"/>
      <c r="IO53" s="237"/>
      <c r="IP53" s="237"/>
      <c r="IQ53" s="237"/>
      <c r="IR53" s="237"/>
      <c r="IS53" s="237"/>
      <c r="IT53" s="237"/>
      <c r="IU53" s="237"/>
      <c r="IV53" s="237"/>
      <c r="IW53" s="237"/>
      <c r="IX53" s="237"/>
      <c r="IY53" s="237"/>
      <c r="IZ53" s="237"/>
      <c r="JA53" s="237"/>
      <c r="JB53" s="237"/>
      <c r="JC53" s="237"/>
      <c r="JD53" s="237"/>
      <c r="JE53" s="237"/>
      <c r="JF53" s="237"/>
      <c r="JG53" s="237"/>
      <c r="JH53" s="237"/>
      <c r="JI53" s="237"/>
      <c r="JJ53" s="237"/>
      <c r="JK53" s="237"/>
      <c r="JL53" s="237"/>
      <c r="JM53" s="237"/>
      <c r="JN53" s="237"/>
      <c r="JO53" s="237"/>
      <c r="JP53" s="237"/>
      <c r="JQ53" s="237"/>
      <c r="JR53" s="237"/>
      <c r="JS53" s="237"/>
      <c r="JT53" s="237"/>
      <c r="JU53" s="237"/>
      <c r="JV53" s="237"/>
      <c r="JW53" s="237"/>
      <c r="JX53" s="237"/>
      <c r="JY53" s="237"/>
      <c r="JZ53" s="237"/>
      <c r="KA53" s="237"/>
      <c r="KB53" s="237"/>
      <c r="KC53" s="237"/>
      <c r="KD53" s="237"/>
      <c r="KE53" s="237"/>
      <c r="KF53" s="237"/>
      <c r="KG53" s="237"/>
      <c r="KH53" s="237"/>
      <c r="KI53" s="237"/>
      <c r="KJ53" s="237"/>
      <c r="KK53" s="237"/>
      <c r="KL53" s="237"/>
      <c r="KM53" s="237"/>
      <c r="KN53" s="237"/>
      <c r="KO53" s="237"/>
      <c r="KW53" s="208" t="s">
        <v>1443</v>
      </c>
    </row>
    <row r="54" spans="1:309" x14ac:dyDescent="0.35">
      <c r="A54" s="27" t="s">
        <v>917</v>
      </c>
      <c r="B54" s="237"/>
      <c r="C54" s="237"/>
      <c r="D54" s="237"/>
      <c r="E54" s="237"/>
      <c r="F54" s="237"/>
      <c r="G54" s="237"/>
      <c r="H54" s="237"/>
      <c r="I54" s="237"/>
      <c r="J54" s="237"/>
      <c r="K54" s="237"/>
      <c r="L54" s="237"/>
      <c r="M54" s="237"/>
      <c r="N54" s="237"/>
      <c r="O54" s="237"/>
      <c r="P54" s="237"/>
      <c r="Q54" s="237"/>
      <c r="R54" s="237"/>
      <c r="S54" s="237"/>
      <c r="T54" s="237"/>
      <c r="U54" s="237"/>
      <c r="V54" s="237"/>
      <c r="W54" s="237"/>
      <c r="X54" s="237"/>
      <c r="Y54" s="237"/>
      <c r="Z54" s="237"/>
      <c r="AA54" s="237"/>
      <c r="AB54" s="237"/>
      <c r="AC54" s="237"/>
      <c r="AD54" s="237"/>
      <c r="AE54" s="237"/>
      <c r="AF54" s="237"/>
      <c r="AG54" s="237"/>
      <c r="AH54" s="237"/>
      <c r="AI54" s="237"/>
      <c r="AJ54" s="237"/>
      <c r="AK54" s="237"/>
      <c r="AL54" s="237"/>
      <c r="AM54" s="237"/>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c r="BM54" s="237"/>
      <c r="BN54" s="237"/>
      <c r="BO54" s="237"/>
      <c r="BP54" s="237"/>
      <c r="BQ54" s="237"/>
      <c r="BR54" s="237"/>
      <c r="BS54" s="237"/>
      <c r="BT54" s="237"/>
      <c r="BU54" s="237"/>
      <c r="BV54" s="237"/>
      <c r="BW54" s="237"/>
      <c r="BX54" s="237"/>
      <c r="BY54" s="237"/>
      <c r="BZ54" s="237"/>
      <c r="CA54" s="237"/>
      <c r="CB54" s="237"/>
      <c r="CC54" s="237"/>
      <c r="CD54" s="237"/>
      <c r="CE54" s="237"/>
      <c r="CF54" s="237"/>
      <c r="CG54" s="237"/>
      <c r="CH54" s="237"/>
      <c r="CI54" s="237"/>
      <c r="CJ54" s="237"/>
      <c r="CK54" s="237"/>
      <c r="CL54" s="237"/>
      <c r="CM54" s="237"/>
      <c r="CN54" s="237"/>
      <c r="CO54" s="237"/>
      <c r="CP54" s="237"/>
      <c r="CQ54" s="237"/>
      <c r="CR54" s="237"/>
      <c r="CS54" s="237"/>
      <c r="CT54" s="237"/>
      <c r="CU54" s="237"/>
      <c r="CV54" s="237"/>
      <c r="CW54" s="237"/>
      <c r="CX54" s="237"/>
      <c r="CY54" s="237"/>
      <c r="CZ54" s="237"/>
      <c r="DA54" s="237"/>
      <c r="DB54" s="237"/>
      <c r="DC54" s="237"/>
      <c r="DD54" s="237"/>
      <c r="DE54" s="237"/>
      <c r="DF54" s="237"/>
      <c r="DG54" s="237"/>
      <c r="DH54" s="237"/>
      <c r="DI54" s="237"/>
      <c r="DJ54" s="237"/>
      <c r="DK54" s="237"/>
      <c r="DL54" s="237"/>
      <c r="DM54" s="237"/>
      <c r="DN54" s="237"/>
      <c r="DO54" s="237"/>
      <c r="DP54" s="237"/>
      <c r="DQ54" s="237"/>
      <c r="DR54" s="237"/>
      <c r="DS54" s="237"/>
      <c r="DT54" s="237"/>
      <c r="DU54" s="237"/>
      <c r="DV54" s="237"/>
      <c r="DW54" s="237"/>
      <c r="DX54" s="237"/>
      <c r="DY54" s="237"/>
      <c r="DZ54" s="237"/>
      <c r="EA54" s="237"/>
      <c r="EB54" s="237"/>
      <c r="EC54" s="237"/>
      <c r="ED54" s="237"/>
      <c r="EE54" s="237"/>
      <c r="EF54" s="237"/>
      <c r="EG54" s="237"/>
      <c r="EH54" s="237"/>
      <c r="EI54" s="237"/>
      <c r="EJ54" s="237"/>
      <c r="EK54" s="237"/>
      <c r="EL54" s="237"/>
      <c r="EM54" s="237"/>
      <c r="EN54" s="237"/>
      <c r="EO54" s="237"/>
      <c r="EP54" s="237"/>
      <c r="EQ54" s="237"/>
      <c r="ER54" s="237"/>
      <c r="ES54" s="237"/>
      <c r="ET54" s="237"/>
      <c r="EU54" s="237"/>
      <c r="EV54" s="237"/>
      <c r="EW54" s="237"/>
      <c r="EX54" s="237"/>
      <c r="EY54" s="237"/>
      <c r="EZ54" s="237"/>
      <c r="FA54" s="237"/>
      <c r="FB54" s="237"/>
      <c r="FC54" s="237"/>
      <c r="FD54" s="237"/>
      <c r="FE54" s="237"/>
      <c r="FF54" s="237"/>
      <c r="FG54" s="237"/>
      <c r="FH54" s="237"/>
      <c r="FI54" s="237"/>
      <c r="FJ54" s="237"/>
      <c r="FK54" s="237"/>
      <c r="FL54" s="237"/>
      <c r="FM54" s="237"/>
      <c r="FN54" s="237"/>
      <c r="FO54" s="237"/>
      <c r="FP54" s="237"/>
      <c r="FQ54" s="237"/>
      <c r="FR54" s="237"/>
      <c r="FS54" s="237"/>
      <c r="FT54" s="237"/>
      <c r="FU54" s="237"/>
      <c r="FV54" s="237"/>
      <c r="FW54" s="237"/>
      <c r="FX54" s="237"/>
      <c r="FY54" s="237"/>
      <c r="FZ54" s="237"/>
      <c r="GA54" s="237"/>
      <c r="GB54" s="237"/>
      <c r="GC54" s="237"/>
      <c r="GD54" s="237"/>
      <c r="GE54" s="237"/>
      <c r="GF54" s="237"/>
      <c r="GG54" s="237"/>
      <c r="GH54" s="237"/>
      <c r="GI54" s="237"/>
      <c r="GJ54" s="237"/>
      <c r="GK54" s="237"/>
      <c r="GL54" s="237"/>
      <c r="GM54" s="237"/>
      <c r="GN54" s="237"/>
      <c r="GO54" s="237"/>
      <c r="GP54" s="237"/>
      <c r="GQ54" s="237"/>
      <c r="GR54" s="237"/>
      <c r="GS54" s="237"/>
      <c r="GT54" s="237"/>
      <c r="GU54" s="237"/>
      <c r="GV54" s="237"/>
      <c r="GW54" s="237"/>
      <c r="GX54" s="237"/>
      <c r="GY54" s="237"/>
      <c r="GZ54" s="237"/>
      <c r="HA54" s="237"/>
      <c r="HB54" s="237"/>
      <c r="HC54" s="237"/>
      <c r="HD54" s="237"/>
      <c r="HE54" s="237"/>
      <c r="HF54" s="237"/>
      <c r="HG54" s="237"/>
      <c r="HH54" s="237"/>
      <c r="HI54" s="237"/>
      <c r="HJ54" s="237"/>
      <c r="HK54" s="237"/>
      <c r="HL54" s="237"/>
      <c r="HM54" s="237"/>
      <c r="HN54" s="237"/>
      <c r="HO54" s="237"/>
      <c r="HP54" s="237"/>
      <c r="HQ54" s="237"/>
      <c r="HR54" s="237"/>
      <c r="HS54" s="237"/>
      <c r="HT54" s="237"/>
      <c r="HU54" s="237"/>
      <c r="HV54" s="237"/>
      <c r="HW54" s="237"/>
      <c r="HX54" s="237"/>
      <c r="HY54" s="237"/>
      <c r="HZ54" s="237"/>
      <c r="IA54" s="237"/>
      <c r="IB54" s="237"/>
      <c r="IC54" s="237"/>
      <c r="ID54" s="237"/>
      <c r="IE54" s="237"/>
      <c r="IF54" s="237"/>
      <c r="IG54" s="237"/>
      <c r="IH54" s="237"/>
      <c r="II54" s="237"/>
      <c r="IJ54" s="237"/>
      <c r="IK54" s="237"/>
      <c r="IL54" s="237"/>
      <c r="IM54" s="237"/>
      <c r="IN54" s="237"/>
      <c r="IO54" s="237"/>
      <c r="IP54" s="237"/>
      <c r="IQ54" s="237"/>
      <c r="IR54" s="237"/>
      <c r="IS54" s="237"/>
      <c r="IT54" s="237"/>
      <c r="IU54" s="237"/>
      <c r="IV54" s="237"/>
      <c r="IW54" s="237"/>
      <c r="IX54" s="237"/>
      <c r="IY54" s="237"/>
      <c r="IZ54" s="237"/>
      <c r="JA54" s="237"/>
      <c r="JB54" s="237"/>
      <c r="JC54" s="237"/>
      <c r="JD54" s="237"/>
      <c r="JE54" s="237"/>
      <c r="JF54" s="237"/>
      <c r="JG54" s="237"/>
      <c r="JH54" s="237"/>
      <c r="JI54" s="237"/>
      <c r="JJ54" s="237"/>
      <c r="JK54" s="237"/>
      <c r="JL54" s="237"/>
      <c r="JM54" s="237"/>
      <c r="JN54" s="237"/>
      <c r="JO54" s="237"/>
      <c r="JP54" s="237"/>
      <c r="JQ54" s="237"/>
      <c r="JR54" s="237"/>
      <c r="JS54" s="237"/>
      <c r="JT54" s="237"/>
      <c r="JU54" s="237"/>
      <c r="JV54" s="237"/>
      <c r="JW54" s="237"/>
      <c r="JX54" s="237"/>
      <c r="JY54" s="237"/>
      <c r="JZ54" s="237"/>
      <c r="KA54" s="237"/>
      <c r="KB54" s="237"/>
      <c r="KC54" s="237"/>
      <c r="KD54" s="237"/>
      <c r="KE54" s="237"/>
      <c r="KF54" s="237"/>
      <c r="KG54" s="237"/>
      <c r="KH54" s="237"/>
      <c r="KI54" s="237"/>
      <c r="KJ54" s="237"/>
      <c r="KK54" s="237"/>
      <c r="KL54" s="237"/>
      <c r="KM54" s="237"/>
      <c r="KN54" s="237"/>
      <c r="KO54" s="237"/>
      <c r="KW54" s="208" t="s">
        <v>1444</v>
      </c>
    </row>
    <row r="55" spans="1:309" x14ac:dyDescent="0.35">
      <c r="A55" s="27" t="s">
        <v>918</v>
      </c>
      <c r="B55" s="237"/>
      <c r="C55" s="237"/>
      <c r="D55" s="237"/>
      <c r="E55" s="237"/>
      <c r="F55" s="237"/>
      <c r="G55" s="237"/>
      <c r="H55" s="237"/>
      <c r="I55" s="237"/>
      <c r="J55" s="237"/>
      <c r="K55" s="237"/>
      <c r="L55" s="237"/>
      <c r="M55" s="237"/>
      <c r="N55" s="237"/>
      <c r="O55" s="237"/>
      <c r="P55" s="237"/>
      <c r="Q55" s="237"/>
      <c r="R55" s="237"/>
      <c r="S55" s="237"/>
      <c r="T55" s="237"/>
      <c r="U55" s="237"/>
      <c r="V55" s="237"/>
      <c r="W55" s="237"/>
      <c r="X55" s="237"/>
      <c r="Y55" s="237"/>
      <c r="Z55" s="237"/>
      <c r="AA55" s="237"/>
      <c r="AB55" s="237"/>
      <c r="AC55" s="237"/>
      <c r="AD55" s="237"/>
      <c r="AE55" s="237"/>
      <c r="AF55" s="237"/>
      <c r="AG55" s="237"/>
      <c r="AH55" s="237"/>
      <c r="AI55" s="237"/>
      <c r="AJ55" s="237"/>
      <c r="AK55" s="237"/>
      <c r="AL55" s="237"/>
      <c r="AM55" s="237"/>
      <c r="AN55" s="237"/>
      <c r="AO55" s="237"/>
      <c r="AP55" s="237"/>
      <c r="AQ55" s="237"/>
      <c r="AR55" s="237"/>
      <c r="AS55" s="237"/>
      <c r="AT55" s="237"/>
      <c r="AU55" s="237"/>
      <c r="AV55" s="237"/>
      <c r="AW55" s="237"/>
      <c r="AX55" s="237"/>
      <c r="AY55" s="237"/>
      <c r="AZ55" s="237"/>
      <c r="BA55" s="237"/>
      <c r="BB55" s="237"/>
      <c r="BC55" s="237"/>
      <c r="BD55" s="237"/>
      <c r="BE55" s="237"/>
      <c r="BF55" s="237"/>
      <c r="BG55" s="237"/>
      <c r="BH55" s="237"/>
      <c r="BI55" s="237"/>
      <c r="BJ55" s="237"/>
      <c r="BK55" s="237"/>
      <c r="BL55" s="237"/>
      <c r="BM55" s="237"/>
      <c r="BN55" s="237"/>
      <c r="BO55" s="237"/>
      <c r="BP55" s="237"/>
      <c r="BQ55" s="237"/>
      <c r="BR55" s="237"/>
      <c r="BS55" s="237"/>
      <c r="BT55" s="237"/>
      <c r="BU55" s="237"/>
      <c r="BV55" s="237"/>
      <c r="BW55" s="237"/>
      <c r="BX55" s="237"/>
      <c r="BY55" s="237"/>
      <c r="BZ55" s="237"/>
      <c r="CA55" s="237"/>
      <c r="CB55" s="237"/>
      <c r="CC55" s="237"/>
      <c r="CD55" s="237"/>
      <c r="CE55" s="237"/>
      <c r="CF55" s="237"/>
      <c r="CG55" s="237"/>
      <c r="CH55" s="237"/>
      <c r="CI55" s="237"/>
      <c r="CJ55" s="237"/>
      <c r="CK55" s="237"/>
      <c r="CL55" s="237"/>
      <c r="CM55" s="237"/>
      <c r="CN55" s="237"/>
      <c r="CO55" s="237"/>
      <c r="CP55" s="237"/>
      <c r="CQ55" s="237"/>
      <c r="CR55" s="237"/>
      <c r="CS55" s="237"/>
      <c r="CT55" s="237"/>
      <c r="CU55" s="237"/>
      <c r="CV55" s="237"/>
      <c r="CW55" s="237"/>
      <c r="CX55" s="237"/>
      <c r="CY55" s="237"/>
      <c r="CZ55" s="237"/>
      <c r="DA55" s="237"/>
      <c r="DB55" s="237"/>
      <c r="DC55" s="237"/>
      <c r="DD55" s="237"/>
      <c r="DE55" s="237"/>
      <c r="DF55" s="237"/>
      <c r="DG55" s="237"/>
      <c r="DH55" s="237"/>
      <c r="DI55" s="237"/>
      <c r="DJ55" s="237"/>
      <c r="DK55" s="237"/>
      <c r="DL55" s="237"/>
      <c r="DM55" s="237"/>
      <c r="DN55" s="237"/>
      <c r="DO55" s="237"/>
      <c r="DP55" s="237"/>
      <c r="DQ55" s="237"/>
      <c r="DR55" s="237"/>
      <c r="DS55" s="237"/>
      <c r="DT55" s="237"/>
      <c r="DU55" s="237"/>
      <c r="DV55" s="237"/>
      <c r="DW55" s="237"/>
      <c r="DX55" s="237"/>
      <c r="DY55" s="237"/>
      <c r="DZ55" s="237"/>
      <c r="EA55" s="237"/>
      <c r="EB55" s="237"/>
      <c r="EC55" s="237"/>
      <c r="ED55" s="237"/>
      <c r="EE55" s="237"/>
      <c r="EF55" s="237"/>
      <c r="EG55" s="237"/>
      <c r="EH55" s="237"/>
      <c r="EI55" s="237"/>
      <c r="EJ55" s="237"/>
      <c r="EK55" s="237"/>
      <c r="EL55" s="237"/>
      <c r="EM55" s="237"/>
      <c r="EN55" s="237"/>
      <c r="EO55" s="237"/>
      <c r="EP55" s="237"/>
      <c r="EQ55" s="237"/>
      <c r="ER55" s="237"/>
      <c r="ES55" s="237"/>
      <c r="ET55" s="237"/>
      <c r="EU55" s="237"/>
      <c r="EV55" s="237"/>
      <c r="EW55" s="237"/>
      <c r="EX55" s="237"/>
      <c r="EY55" s="237"/>
      <c r="EZ55" s="237"/>
      <c r="FA55" s="237"/>
      <c r="FB55" s="237"/>
      <c r="FC55" s="237"/>
      <c r="FD55" s="237"/>
      <c r="FE55" s="237"/>
      <c r="FF55" s="237"/>
      <c r="FG55" s="237"/>
      <c r="FH55" s="237"/>
      <c r="FI55" s="237"/>
      <c r="FJ55" s="237"/>
      <c r="FK55" s="237"/>
      <c r="FL55" s="237"/>
      <c r="FM55" s="237"/>
      <c r="FN55" s="237"/>
      <c r="FO55" s="237"/>
      <c r="FP55" s="237"/>
      <c r="FQ55" s="237"/>
      <c r="FR55" s="237"/>
      <c r="FS55" s="237"/>
      <c r="FT55" s="237"/>
      <c r="FU55" s="237"/>
      <c r="FV55" s="237"/>
      <c r="FW55" s="237"/>
      <c r="FX55" s="237"/>
      <c r="FY55" s="237"/>
      <c r="FZ55" s="237"/>
      <c r="GA55" s="237"/>
      <c r="GB55" s="237"/>
      <c r="GC55" s="237"/>
      <c r="GD55" s="237"/>
      <c r="GE55" s="237"/>
      <c r="GF55" s="237"/>
      <c r="GG55" s="237"/>
      <c r="GH55" s="237"/>
      <c r="GI55" s="237"/>
      <c r="GJ55" s="237"/>
      <c r="GK55" s="237"/>
      <c r="GL55" s="237"/>
      <c r="GM55" s="237"/>
      <c r="GN55" s="237"/>
      <c r="GO55" s="237"/>
      <c r="GP55" s="237"/>
      <c r="GQ55" s="237"/>
      <c r="GR55" s="237"/>
      <c r="GS55" s="237"/>
      <c r="GT55" s="237"/>
      <c r="GU55" s="237"/>
      <c r="GV55" s="237"/>
      <c r="GW55" s="237"/>
      <c r="GX55" s="237"/>
      <c r="GY55" s="237"/>
      <c r="GZ55" s="237"/>
      <c r="HA55" s="237"/>
      <c r="HB55" s="237"/>
      <c r="HC55" s="237"/>
      <c r="HD55" s="237"/>
      <c r="HE55" s="237"/>
      <c r="HF55" s="237"/>
      <c r="HG55" s="237"/>
      <c r="HH55" s="237"/>
      <c r="HI55" s="237"/>
      <c r="HJ55" s="237"/>
      <c r="HK55" s="237"/>
      <c r="HL55" s="237"/>
      <c r="HM55" s="237"/>
      <c r="HN55" s="237"/>
      <c r="HO55" s="237"/>
      <c r="HP55" s="237"/>
      <c r="HQ55" s="237"/>
      <c r="HR55" s="237"/>
      <c r="HS55" s="237"/>
      <c r="HT55" s="237"/>
      <c r="HU55" s="237"/>
      <c r="HV55" s="237"/>
      <c r="HW55" s="237"/>
      <c r="HX55" s="237"/>
      <c r="HY55" s="237"/>
      <c r="HZ55" s="237"/>
      <c r="IA55" s="237"/>
      <c r="IB55" s="237"/>
      <c r="IC55" s="237"/>
      <c r="ID55" s="237"/>
      <c r="IE55" s="237"/>
      <c r="IF55" s="237"/>
      <c r="IG55" s="237"/>
      <c r="IH55" s="237"/>
      <c r="II55" s="237"/>
      <c r="IJ55" s="237"/>
      <c r="IK55" s="237"/>
      <c r="IL55" s="237"/>
      <c r="IM55" s="237"/>
      <c r="IN55" s="237"/>
      <c r="IO55" s="237"/>
      <c r="IP55" s="237"/>
      <c r="IQ55" s="237"/>
      <c r="IR55" s="237"/>
      <c r="IS55" s="237"/>
      <c r="IT55" s="237"/>
      <c r="IU55" s="237"/>
      <c r="IV55" s="237"/>
      <c r="IW55" s="237"/>
      <c r="IX55" s="237"/>
      <c r="IY55" s="237"/>
      <c r="IZ55" s="237"/>
      <c r="JA55" s="237"/>
      <c r="JB55" s="237"/>
      <c r="JC55" s="237"/>
      <c r="JD55" s="237"/>
      <c r="JE55" s="237"/>
      <c r="JF55" s="237"/>
      <c r="JG55" s="237"/>
      <c r="JH55" s="237"/>
      <c r="JI55" s="237"/>
      <c r="JJ55" s="237"/>
      <c r="JK55" s="237"/>
      <c r="JL55" s="237"/>
      <c r="JM55" s="237"/>
      <c r="JN55" s="237"/>
      <c r="JO55" s="237"/>
      <c r="JP55" s="237"/>
      <c r="JQ55" s="237"/>
      <c r="JR55" s="237"/>
      <c r="JS55" s="237"/>
      <c r="JT55" s="237"/>
      <c r="JU55" s="237"/>
      <c r="JV55" s="237"/>
      <c r="JW55" s="237"/>
      <c r="JX55" s="237"/>
      <c r="JY55" s="237"/>
      <c r="JZ55" s="237"/>
      <c r="KA55" s="237"/>
      <c r="KB55" s="237"/>
      <c r="KC55" s="237"/>
      <c r="KD55" s="237"/>
      <c r="KE55" s="237"/>
      <c r="KF55" s="237"/>
      <c r="KG55" s="237"/>
      <c r="KH55" s="237"/>
      <c r="KI55" s="237"/>
      <c r="KJ55" s="237"/>
      <c r="KK55" s="237"/>
      <c r="KL55" s="237"/>
      <c r="KM55" s="237"/>
      <c r="KN55" s="237"/>
      <c r="KO55" s="237"/>
      <c r="KW55" s="386" t="s">
        <v>968</v>
      </c>
    </row>
    <row r="56" spans="1:309" ht="15" thickBot="1" x14ac:dyDescent="0.4">
      <c r="KW56" s="208" t="s">
        <v>1445</v>
      </c>
    </row>
    <row r="57" spans="1:309" s="7" customFormat="1" ht="22.15" customHeight="1" x14ac:dyDescent="0.35">
      <c r="A57" s="30"/>
      <c r="B57" s="409" t="s">
        <v>41</v>
      </c>
      <c r="C57" s="410"/>
      <c r="D57" s="410"/>
      <c r="E57" s="410"/>
      <c r="F57" s="410"/>
      <c r="G57" s="410"/>
      <c r="H57" s="410"/>
      <c r="I57" s="410"/>
      <c r="J57" s="410"/>
      <c r="K57" s="410"/>
      <c r="L57" s="410"/>
      <c r="M57" s="410"/>
      <c r="N57" s="411"/>
      <c r="KW57" s="208" t="s">
        <v>1446</v>
      </c>
    </row>
    <row r="58" spans="1:309" ht="15.65" customHeight="1" x14ac:dyDescent="0.35">
      <c r="B58" s="112" t="s">
        <v>44</v>
      </c>
      <c r="C58" s="421" t="s">
        <v>42</v>
      </c>
      <c r="D58" s="421"/>
      <c r="E58" s="421"/>
      <c r="F58" s="113" t="s">
        <v>43</v>
      </c>
      <c r="G58" s="39"/>
      <c r="H58" s="39"/>
      <c r="I58" s="39"/>
      <c r="J58" s="40"/>
      <c r="K58" s="40"/>
      <c r="L58" s="40"/>
      <c r="M58" s="40"/>
      <c r="N58" s="45"/>
      <c r="KW58" s="208" t="s">
        <v>1447</v>
      </c>
    </row>
    <row r="59" spans="1:309" ht="15" thickBot="1" x14ac:dyDescent="0.4">
      <c r="B59" s="229" t="s">
        <v>262</v>
      </c>
      <c r="C59" s="405"/>
      <c r="D59" s="406"/>
      <c r="E59" s="407"/>
      <c r="F59" s="42">
        <f t="shared" ref="F59:F122" si="0">COUNTIF(B$4:KO$55,B59)</f>
        <v>0</v>
      </c>
      <c r="G59" s="39"/>
      <c r="H59" s="39"/>
      <c r="I59" s="39"/>
      <c r="J59" s="39"/>
      <c r="K59" s="39"/>
      <c r="L59" s="39"/>
      <c r="M59" s="39"/>
      <c r="N59" s="46"/>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W59" s="208" t="s">
        <v>1448</v>
      </c>
    </row>
    <row r="60" spans="1:309" ht="15" thickBot="1" x14ac:dyDescent="0.4">
      <c r="B60" s="51" t="s">
        <v>263</v>
      </c>
      <c r="C60" s="405"/>
      <c r="D60" s="406"/>
      <c r="E60" s="407"/>
      <c r="F60" s="42">
        <f t="shared" si="0"/>
        <v>0</v>
      </c>
      <c r="G60" s="39"/>
      <c r="H60" s="39"/>
      <c r="I60" s="39"/>
      <c r="J60" s="415" t="s">
        <v>864</v>
      </c>
      <c r="K60" s="416"/>
      <c r="L60" s="416"/>
      <c r="M60" s="417"/>
      <c r="N60" s="41">
        <f>SUM(F59:F359)</f>
        <v>0</v>
      </c>
      <c r="KW60" s="208" t="s">
        <v>1449</v>
      </c>
    </row>
    <row r="61" spans="1:309" ht="14.5" customHeight="1" x14ac:dyDescent="0.35">
      <c r="B61" s="51" t="s">
        <v>264</v>
      </c>
      <c r="C61" s="405"/>
      <c r="D61" s="406"/>
      <c r="E61" s="407"/>
      <c r="F61" s="42">
        <f t="shared" si="0"/>
        <v>0</v>
      </c>
      <c r="G61" s="39"/>
      <c r="H61" s="39"/>
      <c r="I61" s="39"/>
      <c r="J61" s="418" t="s">
        <v>51</v>
      </c>
      <c r="K61" s="419"/>
      <c r="L61" s="419"/>
      <c r="M61" s="420"/>
      <c r="N61" s="43">
        <f>COUNTIFS(F59:F359,"&lt;=3",F59:F359,"&gt;0")</f>
        <v>0</v>
      </c>
      <c r="KW61" s="386" t="s">
        <v>974</v>
      </c>
    </row>
    <row r="62" spans="1:309" ht="15" thickBot="1" x14ac:dyDescent="0.4">
      <c r="B62" s="51" t="s">
        <v>265</v>
      </c>
      <c r="C62" s="405"/>
      <c r="D62" s="406"/>
      <c r="E62" s="407"/>
      <c r="F62" s="42">
        <f t="shared" si="0"/>
        <v>0</v>
      </c>
      <c r="G62" s="39"/>
      <c r="H62" s="39"/>
      <c r="I62" s="39"/>
      <c r="J62" s="412" t="s">
        <v>52</v>
      </c>
      <c r="K62" s="413"/>
      <c r="L62" s="413"/>
      <c r="M62" s="414"/>
      <c r="N62" s="44">
        <f>COUNTIF(F59:F359,"&gt;3")</f>
        <v>0</v>
      </c>
      <c r="KW62" s="387" t="s">
        <v>1453</v>
      </c>
    </row>
    <row r="63" spans="1:309" x14ac:dyDescent="0.35">
      <c r="B63" s="51" t="s">
        <v>266</v>
      </c>
      <c r="C63" s="405"/>
      <c r="D63" s="406"/>
      <c r="E63" s="407"/>
      <c r="F63" s="42">
        <f t="shared" si="0"/>
        <v>0</v>
      </c>
      <c r="G63" s="39"/>
      <c r="H63" s="39"/>
      <c r="I63" s="39"/>
      <c r="J63" s="39"/>
      <c r="K63" s="39"/>
      <c r="L63" s="39"/>
      <c r="M63" s="39"/>
      <c r="N63" s="46"/>
      <c r="KW63" s="386" t="s">
        <v>975</v>
      </c>
    </row>
    <row r="64" spans="1:309" ht="14.5" customHeight="1" x14ac:dyDescent="0.35">
      <c r="B64" s="51" t="s">
        <v>267</v>
      </c>
      <c r="C64" s="405"/>
      <c r="D64" s="406"/>
      <c r="E64" s="407"/>
      <c r="F64" s="42">
        <f t="shared" si="0"/>
        <v>0</v>
      </c>
      <c r="G64" s="39"/>
      <c r="H64" s="39"/>
      <c r="I64" s="39"/>
      <c r="J64" s="422" t="s">
        <v>171</v>
      </c>
      <c r="K64" s="422"/>
      <c r="L64" s="422"/>
      <c r="M64" s="422"/>
      <c r="N64" s="423"/>
      <c r="KW64" s="387" t="s">
        <v>1454</v>
      </c>
    </row>
    <row r="65" spans="1:14" x14ac:dyDescent="0.35">
      <c r="B65" s="51" t="s">
        <v>268</v>
      </c>
      <c r="C65" s="405"/>
      <c r="D65" s="406"/>
      <c r="E65" s="407"/>
      <c r="F65" s="42">
        <f t="shared" si="0"/>
        <v>0</v>
      </c>
      <c r="G65" s="39"/>
      <c r="H65" s="39"/>
      <c r="I65" s="39"/>
      <c r="J65" s="422"/>
      <c r="K65" s="422"/>
      <c r="L65" s="422"/>
      <c r="M65" s="422"/>
      <c r="N65" s="423"/>
    </row>
    <row r="66" spans="1:14" x14ac:dyDescent="0.35">
      <c r="B66" s="51" t="s">
        <v>269</v>
      </c>
      <c r="C66" s="405"/>
      <c r="D66" s="406"/>
      <c r="E66" s="407"/>
      <c r="F66" s="42">
        <f t="shared" si="0"/>
        <v>0</v>
      </c>
      <c r="G66" s="39"/>
      <c r="H66" s="39"/>
      <c r="I66" s="39"/>
      <c r="J66" s="422"/>
      <c r="K66" s="422"/>
      <c r="L66" s="422"/>
      <c r="M66" s="422"/>
      <c r="N66" s="423"/>
    </row>
    <row r="67" spans="1:14" x14ac:dyDescent="0.35">
      <c r="A67"/>
      <c r="B67" s="51" t="s">
        <v>270</v>
      </c>
      <c r="C67" s="405"/>
      <c r="D67" s="406"/>
      <c r="E67" s="407"/>
      <c r="F67" s="42">
        <f t="shared" si="0"/>
        <v>0</v>
      </c>
      <c r="G67" s="39"/>
      <c r="H67" s="39"/>
      <c r="I67" s="39"/>
      <c r="J67" s="422"/>
      <c r="K67" s="422"/>
      <c r="L67" s="422"/>
      <c r="M67" s="422"/>
      <c r="N67" s="423"/>
    </row>
    <row r="68" spans="1:14" x14ac:dyDescent="0.35">
      <c r="A68"/>
      <c r="B68" s="51" t="s">
        <v>271</v>
      </c>
      <c r="C68" s="405"/>
      <c r="D68" s="406"/>
      <c r="E68" s="407"/>
      <c r="F68" s="42">
        <f t="shared" si="0"/>
        <v>0</v>
      </c>
      <c r="G68" s="39"/>
      <c r="H68" s="39"/>
      <c r="I68" s="39"/>
      <c r="J68" s="422"/>
      <c r="K68" s="422"/>
      <c r="L68" s="422"/>
      <c r="M68" s="422"/>
      <c r="N68" s="423"/>
    </row>
    <row r="69" spans="1:14" x14ac:dyDescent="0.35">
      <c r="A69"/>
      <c r="B69" s="51" t="s">
        <v>272</v>
      </c>
      <c r="C69" s="405"/>
      <c r="D69" s="406"/>
      <c r="E69" s="407"/>
      <c r="F69" s="42">
        <f t="shared" si="0"/>
        <v>0</v>
      </c>
      <c r="G69" s="39"/>
      <c r="H69" s="39"/>
      <c r="I69" s="39"/>
      <c r="J69" s="422"/>
      <c r="K69" s="422"/>
      <c r="L69" s="422"/>
      <c r="M69" s="422"/>
      <c r="N69" s="423"/>
    </row>
    <row r="70" spans="1:14" x14ac:dyDescent="0.35">
      <c r="A70"/>
      <c r="B70" s="51" t="s">
        <v>273</v>
      </c>
      <c r="C70" s="405"/>
      <c r="D70" s="406"/>
      <c r="E70" s="407"/>
      <c r="F70" s="42">
        <f t="shared" si="0"/>
        <v>0</v>
      </c>
      <c r="G70" s="39"/>
      <c r="H70" s="39"/>
      <c r="I70" s="39"/>
      <c r="J70" s="422"/>
      <c r="K70" s="422"/>
      <c r="L70" s="422"/>
      <c r="M70" s="422"/>
      <c r="N70" s="423"/>
    </row>
    <row r="71" spans="1:14" x14ac:dyDescent="0.35">
      <c r="A71"/>
      <c r="B71" s="51" t="s">
        <v>274</v>
      </c>
      <c r="C71" s="405"/>
      <c r="D71" s="406"/>
      <c r="E71" s="407"/>
      <c r="F71" s="42">
        <f t="shared" si="0"/>
        <v>0</v>
      </c>
      <c r="G71" s="39"/>
      <c r="H71" s="39"/>
      <c r="I71" s="39"/>
      <c r="J71" s="422"/>
      <c r="K71" s="422"/>
      <c r="L71" s="422"/>
      <c r="M71" s="422"/>
      <c r="N71" s="423"/>
    </row>
    <row r="72" spans="1:14" ht="15" thickBot="1" x14ac:dyDescent="0.4">
      <c r="A72"/>
      <c r="B72" s="51" t="s">
        <v>275</v>
      </c>
      <c r="C72" s="405"/>
      <c r="D72" s="406"/>
      <c r="E72" s="407"/>
      <c r="F72" s="42">
        <f t="shared" si="0"/>
        <v>0</v>
      </c>
      <c r="G72" s="39"/>
      <c r="H72" s="39"/>
      <c r="I72" s="39"/>
      <c r="J72" s="39"/>
      <c r="K72" s="39"/>
      <c r="L72" s="39"/>
      <c r="M72" s="39"/>
      <c r="N72" s="46"/>
    </row>
    <row r="73" spans="1:14" x14ac:dyDescent="0.35">
      <c r="A73"/>
      <c r="B73" s="51" t="s">
        <v>276</v>
      </c>
      <c r="C73" s="405"/>
      <c r="D73" s="406"/>
      <c r="E73" s="407"/>
      <c r="F73" s="42">
        <f t="shared" si="0"/>
        <v>0</v>
      </c>
      <c r="G73" s="39"/>
      <c r="H73" s="39"/>
      <c r="I73" s="126" t="s">
        <v>50</v>
      </c>
      <c r="J73" s="118"/>
      <c r="K73" s="118"/>
      <c r="L73" s="118"/>
      <c r="M73" s="118"/>
      <c r="N73" s="119"/>
    </row>
    <row r="74" spans="1:14" x14ac:dyDescent="0.35">
      <c r="A74"/>
      <c r="B74" s="51" t="s">
        <v>277</v>
      </c>
      <c r="C74" s="405"/>
      <c r="D74" s="406"/>
      <c r="E74" s="407"/>
      <c r="F74" s="42">
        <f t="shared" si="0"/>
        <v>0</v>
      </c>
      <c r="G74" s="39"/>
      <c r="H74" s="39"/>
      <c r="I74" s="426" t="s">
        <v>45</v>
      </c>
      <c r="J74" s="427"/>
      <c r="K74" s="120">
        <f>COUNTA(B4:KO16)</f>
        <v>0</v>
      </c>
      <c r="L74" s="121"/>
      <c r="M74" s="121"/>
      <c r="N74" s="122"/>
    </row>
    <row r="75" spans="1:14" x14ac:dyDescent="0.35">
      <c r="A75"/>
      <c r="B75" s="51" t="s">
        <v>278</v>
      </c>
      <c r="C75" s="405"/>
      <c r="D75" s="406"/>
      <c r="E75" s="407"/>
      <c r="F75" s="42">
        <f t="shared" si="0"/>
        <v>0</v>
      </c>
      <c r="G75" s="39"/>
      <c r="H75" s="39"/>
      <c r="I75" s="426" t="s">
        <v>46</v>
      </c>
      <c r="J75" s="427"/>
      <c r="K75" s="120">
        <f>COUNTA(B17:KO29)</f>
        <v>0</v>
      </c>
      <c r="L75" s="121"/>
      <c r="M75" s="121"/>
      <c r="N75" s="122"/>
    </row>
    <row r="76" spans="1:14" x14ac:dyDescent="0.35">
      <c r="A76"/>
      <c r="B76" s="51" t="s">
        <v>279</v>
      </c>
      <c r="C76" s="405"/>
      <c r="D76" s="406"/>
      <c r="E76" s="407"/>
      <c r="F76" s="42">
        <f t="shared" si="0"/>
        <v>0</v>
      </c>
      <c r="G76" s="39"/>
      <c r="H76" s="39"/>
      <c r="I76" s="426" t="s">
        <v>47</v>
      </c>
      <c r="J76" s="427"/>
      <c r="K76" s="120">
        <f>COUNTA(B30:KO42)</f>
        <v>0</v>
      </c>
      <c r="L76" s="121"/>
      <c r="M76" s="121"/>
      <c r="N76" s="122"/>
    </row>
    <row r="77" spans="1:14" x14ac:dyDescent="0.35">
      <c r="A77"/>
      <c r="B77" s="51" t="s">
        <v>280</v>
      </c>
      <c r="C77" s="405"/>
      <c r="D77" s="406"/>
      <c r="E77" s="407"/>
      <c r="F77" s="42">
        <f t="shared" si="0"/>
        <v>0</v>
      </c>
      <c r="G77" s="39"/>
      <c r="H77" s="39"/>
      <c r="I77" s="426" t="s">
        <v>48</v>
      </c>
      <c r="J77" s="427"/>
      <c r="K77" s="120">
        <f>COUNTA(B43:KO55)</f>
        <v>0</v>
      </c>
      <c r="L77" s="121"/>
      <c r="M77" s="121"/>
      <c r="N77" s="122"/>
    </row>
    <row r="78" spans="1:14" ht="15" thickBot="1" x14ac:dyDescent="0.4">
      <c r="A78"/>
      <c r="B78" s="51" t="s">
        <v>281</v>
      </c>
      <c r="C78" s="405"/>
      <c r="D78" s="406"/>
      <c r="E78" s="407"/>
      <c r="F78" s="42">
        <f t="shared" si="0"/>
        <v>0</v>
      </c>
      <c r="G78" s="39"/>
      <c r="H78" s="39"/>
      <c r="I78" s="123"/>
      <c r="J78" s="124"/>
      <c r="K78" s="124"/>
      <c r="L78" s="124"/>
      <c r="M78" s="124"/>
      <c r="N78" s="125"/>
    </row>
    <row r="79" spans="1:14" x14ac:dyDescent="0.35">
      <c r="A79"/>
      <c r="B79" s="51" t="s">
        <v>282</v>
      </c>
      <c r="C79" s="405"/>
      <c r="D79" s="406"/>
      <c r="E79" s="407"/>
      <c r="F79" s="42">
        <f t="shared" si="0"/>
        <v>0</v>
      </c>
      <c r="G79" s="39"/>
      <c r="H79" s="39"/>
      <c r="I79" s="39"/>
      <c r="J79" s="39"/>
      <c r="K79" s="39"/>
      <c r="L79" s="39"/>
      <c r="M79" s="39"/>
      <c r="N79" s="46"/>
    </row>
    <row r="80" spans="1:14" x14ac:dyDescent="0.35">
      <c r="A80"/>
      <c r="B80" s="51" t="s">
        <v>283</v>
      </c>
      <c r="C80" s="405"/>
      <c r="D80" s="406"/>
      <c r="E80" s="407"/>
      <c r="F80" s="42">
        <f t="shared" si="0"/>
        <v>0</v>
      </c>
      <c r="G80" s="39"/>
      <c r="H80" s="39"/>
      <c r="I80" s="39"/>
      <c r="J80" s="39"/>
      <c r="K80" s="39"/>
      <c r="L80" s="39"/>
      <c r="M80" s="39"/>
      <c r="N80" s="46"/>
    </row>
    <row r="81" spans="1:14" x14ac:dyDescent="0.35">
      <c r="A81"/>
      <c r="B81" s="51" t="s">
        <v>284</v>
      </c>
      <c r="C81" s="405"/>
      <c r="D81" s="406"/>
      <c r="E81" s="407"/>
      <c r="F81" s="42">
        <f t="shared" si="0"/>
        <v>0</v>
      </c>
      <c r="G81" s="39"/>
      <c r="H81" s="39"/>
      <c r="I81" s="39"/>
      <c r="J81" s="39"/>
      <c r="K81" s="39"/>
      <c r="L81" s="39"/>
      <c r="M81" s="39"/>
      <c r="N81" s="46"/>
    </row>
    <row r="82" spans="1:14" x14ac:dyDescent="0.35">
      <c r="A82"/>
      <c r="B82" s="51" t="s">
        <v>285</v>
      </c>
      <c r="C82" s="405"/>
      <c r="D82" s="406"/>
      <c r="E82" s="407"/>
      <c r="F82" s="42">
        <f t="shared" si="0"/>
        <v>0</v>
      </c>
      <c r="G82" s="39"/>
      <c r="H82" s="39"/>
      <c r="I82" s="39"/>
      <c r="J82" s="39"/>
      <c r="K82" s="39"/>
      <c r="L82" s="39"/>
      <c r="M82" s="39"/>
      <c r="N82" s="46"/>
    </row>
    <row r="83" spans="1:14" x14ac:dyDescent="0.35">
      <c r="A83"/>
      <c r="B83" s="51" t="s">
        <v>286</v>
      </c>
      <c r="C83" s="405"/>
      <c r="D83" s="406"/>
      <c r="E83" s="407"/>
      <c r="F83" s="42">
        <f t="shared" si="0"/>
        <v>0</v>
      </c>
      <c r="G83" s="39"/>
      <c r="H83" s="39"/>
      <c r="I83" s="39"/>
      <c r="J83" s="39"/>
      <c r="K83" s="39"/>
      <c r="L83" s="39"/>
      <c r="M83" s="39"/>
      <c r="N83" s="46"/>
    </row>
    <row r="84" spans="1:14" x14ac:dyDescent="0.35">
      <c r="A84"/>
      <c r="B84" s="51" t="s">
        <v>287</v>
      </c>
      <c r="C84" s="405"/>
      <c r="D84" s="406"/>
      <c r="E84" s="407"/>
      <c r="F84" s="42">
        <f t="shared" si="0"/>
        <v>0</v>
      </c>
      <c r="G84" s="39"/>
      <c r="H84" s="39"/>
      <c r="I84" s="39"/>
      <c r="J84" s="39"/>
      <c r="K84" s="39"/>
      <c r="L84" s="39"/>
      <c r="M84" s="39"/>
      <c r="N84" s="46"/>
    </row>
    <row r="85" spans="1:14" x14ac:dyDescent="0.35">
      <c r="A85"/>
      <c r="B85" s="51" t="s">
        <v>288</v>
      </c>
      <c r="C85" s="405"/>
      <c r="D85" s="406"/>
      <c r="E85" s="407"/>
      <c r="F85" s="42">
        <f t="shared" si="0"/>
        <v>0</v>
      </c>
      <c r="G85" s="39"/>
      <c r="H85" s="39"/>
      <c r="I85" s="39"/>
      <c r="J85" s="39"/>
      <c r="K85" s="39"/>
      <c r="L85" s="39"/>
      <c r="M85" s="39"/>
      <c r="N85" s="46"/>
    </row>
    <row r="86" spans="1:14" x14ac:dyDescent="0.35">
      <c r="A86"/>
      <c r="B86" s="51" t="s">
        <v>289</v>
      </c>
      <c r="C86" s="405"/>
      <c r="D86" s="406"/>
      <c r="E86" s="407"/>
      <c r="F86" s="42">
        <f t="shared" si="0"/>
        <v>0</v>
      </c>
      <c r="G86" s="39"/>
      <c r="H86" s="39"/>
      <c r="I86" s="39"/>
      <c r="J86" s="39"/>
      <c r="K86" s="39"/>
      <c r="L86" s="39"/>
      <c r="M86" s="39"/>
      <c r="N86" s="46"/>
    </row>
    <row r="87" spans="1:14" x14ac:dyDescent="0.35">
      <c r="A87"/>
      <c r="B87" s="51" t="s">
        <v>290</v>
      </c>
      <c r="C87" s="405"/>
      <c r="D87" s="406"/>
      <c r="E87" s="407"/>
      <c r="F87" s="42">
        <f t="shared" si="0"/>
        <v>0</v>
      </c>
      <c r="G87" s="39"/>
      <c r="H87" s="39"/>
      <c r="I87" s="39"/>
      <c r="J87" s="39"/>
      <c r="K87" s="39"/>
      <c r="L87" s="39"/>
      <c r="M87" s="39"/>
      <c r="N87" s="46"/>
    </row>
    <row r="88" spans="1:14" x14ac:dyDescent="0.35">
      <c r="A88"/>
      <c r="B88" s="51" t="s">
        <v>291</v>
      </c>
      <c r="C88" s="405"/>
      <c r="D88" s="406"/>
      <c r="E88" s="407"/>
      <c r="F88" s="42">
        <f t="shared" si="0"/>
        <v>0</v>
      </c>
      <c r="G88" s="39"/>
      <c r="H88" s="39"/>
      <c r="I88" s="39"/>
      <c r="J88" s="39"/>
      <c r="K88" s="39"/>
      <c r="L88" s="39"/>
      <c r="M88" s="39"/>
      <c r="N88" s="46"/>
    </row>
    <row r="89" spans="1:14" x14ac:dyDescent="0.35">
      <c r="A89"/>
      <c r="B89" s="51" t="s">
        <v>292</v>
      </c>
      <c r="C89" s="405"/>
      <c r="D89" s="406"/>
      <c r="E89" s="407"/>
      <c r="F89" s="42">
        <f t="shared" si="0"/>
        <v>0</v>
      </c>
      <c r="G89" s="39"/>
      <c r="H89" s="39"/>
      <c r="I89" s="39"/>
      <c r="J89" s="39"/>
      <c r="K89" s="39"/>
      <c r="L89" s="39"/>
      <c r="M89" s="39"/>
      <c r="N89" s="46"/>
    </row>
    <row r="90" spans="1:14" x14ac:dyDescent="0.35">
      <c r="A90"/>
      <c r="B90" s="51" t="s">
        <v>293</v>
      </c>
      <c r="C90" s="405"/>
      <c r="D90" s="406"/>
      <c r="E90" s="407"/>
      <c r="F90" s="42">
        <f t="shared" si="0"/>
        <v>0</v>
      </c>
      <c r="G90" s="39"/>
      <c r="H90" s="39"/>
      <c r="I90" s="39"/>
      <c r="J90" s="39"/>
      <c r="K90" s="39"/>
      <c r="L90" s="39"/>
      <c r="M90" s="39"/>
      <c r="N90" s="46"/>
    </row>
    <row r="91" spans="1:14" x14ac:dyDescent="0.35">
      <c r="A91"/>
      <c r="B91" s="51" t="s">
        <v>294</v>
      </c>
      <c r="C91" s="405"/>
      <c r="D91" s="406"/>
      <c r="E91" s="407"/>
      <c r="F91" s="42">
        <f t="shared" si="0"/>
        <v>0</v>
      </c>
      <c r="G91" s="39"/>
      <c r="H91" s="39"/>
      <c r="I91" s="39"/>
      <c r="J91" s="39"/>
      <c r="K91" s="39"/>
      <c r="L91" s="39"/>
      <c r="M91" s="39"/>
      <c r="N91" s="46"/>
    </row>
    <row r="92" spans="1:14" x14ac:dyDescent="0.35">
      <c r="A92"/>
      <c r="B92" s="51" t="s">
        <v>295</v>
      </c>
      <c r="C92" s="405"/>
      <c r="D92" s="406"/>
      <c r="E92" s="407"/>
      <c r="F92" s="42">
        <f t="shared" si="0"/>
        <v>0</v>
      </c>
      <c r="G92" s="39"/>
      <c r="H92" s="39"/>
      <c r="I92" s="39"/>
      <c r="J92" s="39"/>
      <c r="K92" s="39"/>
      <c r="L92" s="39"/>
      <c r="M92" s="39"/>
      <c r="N92" s="46"/>
    </row>
    <row r="93" spans="1:14" x14ac:dyDescent="0.35">
      <c r="A93"/>
      <c r="B93" s="51" t="s">
        <v>296</v>
      </c>
      <c r="C93" s="405"/>
      <c r="D93" s="406"/>
      <c r="E93" s="407"/>
      <c r="F93" s="42">
        <f t="shared" si="0"/>
        <v>0</v>
      </c>
      <c r="G93" s="39"/>
      <c r="H93" s="39"/>
      <c r="I93" s="39"/>
      <c r="J93" s="39"/>
      <c r="K93" s="39"/>
      <c r="L93" s="39"/>
      <c r="M93" s="39"/>
      <c r="N93" s="46"/>
    </row>
    <row r="94" spans="1:14" x14ac:dyDescent="0.35">
      <c r="A94"/>
      <c r="B94" s="51" t="s">
        <v>297</v>
      </c>
      <c r="C94" s="405"/>
      <c r="D94" s="406"/>
      <c r="E94" s="407"/>
      <c r="F94" s="42">
        <f t="shared" si="0"/>
        <v>0</v>
      </c>
      <c r="G94" s="39"/>
      <c r="H94" s="39"/>
      <c r="I94" s="39"/>
      <c r="J94" s="39"/>
      <c r="K94" s="39"/>
      <c r="L94" s="39"/>
      <c r="M94" s="39"/>
      <c r="N94" s="46"/>
    </row>
    <row r="95" spans="1:14" x14ac:dyDescent="0.35">
      <c r="A95"/>
      <c r="B95" s="51" t="s">
        <v>298</v>
      </c>
      <c r="C95" s="405"/>
      <c r="D95" s="406"/>
      <c r="E95" s="407"/>
      <c r="F95" s="42">
        <f t="shared" si="0"/>
        <v>0</v>
      </c>
      <c r="G95" s="39"/>
      <c r="H95" s="39"/>
      <c r="I95" s="39"/>
      <c r="J95" s="39"/>
      <c r="K95" s="39"/>
      <c r="L95" s="39"/>
      <c r="M95" s="39"/>
      <c r="N95" s="46"/>
    </row>
    <row r="96" spans="1:14" x14ac:dyDescent="0.35">
      <c r="A96"/>
      <c r="B96" s="51" t="s">
        <v>299</v>
      </c>
      <c r="C96" s="405"/>
      <c r="D96" s="406"/>
      <c r="E96" s="407"/>
      <c r="F96" s="42">
        <f t="shared" si="0"/>
        <v>0</v>
      </c>
      <c r="G96" s="39"/>
      <c r="H96" s="39"/>
      <c r="I96" s="39"/>
      <c r="J96" s="39"/>
      <c r="K96" s="39"/>
      <c r="L96" s="39"/>
      <c r="M96" s="39"/>
      <c r="N96" s="46"/>
    </row>
    <row r="97" spans="1:14" x14ac:dyDescent="0.35">
      <c r="A97"/>
      <c r="B97" s="51" t="s">
        <v>300</v>
      </c>
      <c r="C97" s="405"/>
      <c r="D97" s="406"/>
      <c r="E97" s="407"/>
      <c r="F97" s="42">
        <f t="shared" si="0"/>
        <v>0</v>
      </c>
      <c r="G97" s="39"/>
      <c r="H97" s="39"/>
      <c r="I97" s="39"/>
      <c r="J97" s="39"/>
      <c r="K97" s="39"/>
      <c r="L97" s="39"/>
      <c r="M97" s="39"/>
      <c r="N97" s="46"/>
    </row>
    <row r="98" spans="1:14" x14ac:dyDescent="0.35">
      <c r="A98"/>
      <c r="B98" s="51" t="s">
        <v>301</v>
      </c>
      <c r="C98" s="405"/>
      <c r="D98" s="406"/>
      <c r="E98" s="407"/>
      <c r="F98" s="42">
        <f t="shared" si="0"/>
        <v>0</v>
      </c>
      <c r="G98" s="39"/>
      <c r="H98" s="39"/>
      <c r="I98" s="39"/>
      <c r="J98" s="39"/>
      <c r="K98" s="39"/>
      <c r="L98" s="39"/>
      <c r="M98" s="39"/>
      <c r="N98" s="46"/>
    </row>
    <row r="99" spans="1:14" x14ac:dyDescent="0.35">
      <c r="A99"/>
      <c r="B99" s="51" t="s">
        <v>302</v>
      </c>
      <c r="C99" s="405"/>
      <c r="D99" s="406"/>
      <c r="E99" s="407"/>
      <c r="F99" s="42">
        <f t="shared" si="0"/>
        <v>0</v>
      </c>
      <c r="G99" s="39"/>
      <c r="H99" s="39"/>
      <c r="I99" s="39"/>
      <c r="J99" s="39"/>
      <c r="K99" s="39"/>
      <c r="L99" s="39"/>
      <c r="M99" s="39"/>
      <c r="N99" s="46"/>
    </row>
    <row r="100" spans="1:14" x14ac:dyDescent="0.35">
      <c r="A100"/>
      <c r="B100" s="51" t="s">
        <v>303</v>
      </c>
      <c r="C100" s="405"/>
      <c r="D100" s="406"/>
      <c r="E100" s="407"/>
      <c r="F100" s="42">
        <f t="shared" si="0"/>
        <v>0</v>
      </c>
      <c r="G100" s="39"/>
      <c r="H100" s="39"/>
      <c r="I100" s="39"/>
      <c r="J100" s="39"/>
      <c r="K100" s="39"/>
      <c r="L100" s="39"/>
      <c r="M100" s="39"/>
      <c r="N100" s="46"/>
    </row>
    <row r="101" spans="1:14" x14ac:dyDescent="0.35">
      <c r="A101"/>
      <c r="B101" s="51" t="s">
        <v>304</v>
      </c>
      <c r="C101" s="405"/>
      <c r="D101" s="406"/>
      <c r="E101" s="407"/>
      <c r="F101" s="42">
        <f t="shared" si="0"/>
        <v>0</v>
      </c>
      <c r="G101" s="39"/>
      <c r="H101" s="39"/>
      <c r="I101" s="39"/>
      <c r="J101" s="39"/>
      <c r="K101" s="39"/>
      <c r="L101" s="39"/>
      <c r="M101" s="39"/>
      <c r="N101" s="46"/>
    </row>
    <row r="102" spans="1:14" x14ac:dyDescent="0.35">
      <c r="A102"/>
      <c r="B102" s="51" t="s">
        <v>305</v>
      </c>
      <c r="C102" s="405"/>
      <c r="D102" s="406"/>
      <c r="E102" s="407"/>
      <c r="F102" s="42">
        <f t="shared" si="0"/>
        <v>0</v>
      </c>
      <c r="G102" s="39"/>
      <c r="H102" s="39"/>
      <c r="I102" s="39"/>
      <c r="J102" s="39"/>
      <c r="K102" s="39"/>
      <c r="L102" s="39"/>
      <c r="M102" s="39"/>
      <c r="N102" s="46"/>
    </row>
    <row r="103" spans="1:14" x14ac:dyDescent="0.35">
      <c r="A103"/>
      <c r="B103" s="51" t="s">
        <v>306</v>
      </c>
      <c r="C103" s="405"/>
      <c r="D103" s="406"/>
      <c r="E103" s="407"/>
      <c r="F103" s="42">
        <f t="shared" si="0"/>
        <v>0</v>
      </c>
      <c r="G103" s="39"/>
      <c r="H103" s="39"/>
      <c r="I103" s="39"/>
      <c r="J103" s="39"/>
      <c r="K103" s="39"/>
      <c r="L103" s="39"/>
      <c r="M103" s="39"/>
      <c r="N103" s="46"/>
    </row>
    <row r="104" spans="1:14" x14ac:dyDescent="0.35">
      <c r="A104"/>
      <c r="B104" s="51" t="s">
        <v>307</v>
      </c>
      <c r="C104" s="405"/>
      <c r="D104" s="406"/>
      <c r="E104" s="407"/>
      <c r="F104" s="42">
        <f t="shared" si="0"/>
        <v>0</v>
      </c>
      <c r="G104" s="39"/>
      <c r="H104" s="39"/>
      <c r="I104" s="39"/>
      <c r="J104" s="39"/>
      <c r="K104" s="39"/>
      <c r="L104" s="39"/>
      <c r="M104" s="39"/>
      <c r="N104" s="46"/>
    </row>
    <row r="105" spans="1:14" x14ac:dyDescent="0.35">
      <c r="A105"/>
      <c r="B105" s="51" t="s">
        <v>308</v>
      </c>
      <c r="C105" s="405"/>
      <c r="D105" s="406"/>
      <c r="E105" s="407"/>
      <c r="F105" s="42">
        <f t="shared" si="0"/>
        <v>0</v>
      </c>
      <c r="G105" s="39"/>
      <c r="H105" s="39"/>
      <c r="I105" s="39"/>
      <c r="J105" s="39"/>
      <c r="K105" s="39"/>
      <c r="L105" s="39"/>
      <c r="M105" s="39"/>
      <c r="N105" s="46"/>
    </row>
    <row r="106" spans="1:14" x14ac:dyDescent="0.35">
      <c r="A106"/>
      <c r="B106" s="51" t="s">
        <v>309</v>
      </c>
      <c r="C106" s="405"/>
      <c r="D106" s="406"/>
      <c r="E106" s="407"/>
      <c r="F106" s="42">
        <f t="shared" si="0"/>
        <v>0</v>
      </c>
      <c r="G106" s="39"/>
      <c r="H106" s="39"/>
      <c r="I106" s="39"/>
      <c r="J106" s="39"/>
      <c r="K106" s="39"/>
      <c r="L106" s="39"/>
      <c r="M106" s="39"/>
      <c r="N106" s="46"/>
    </row>
    <row r="107" spans="1:14" x14ac:dyDescent="0.35">
      <c r="A107"/>
      <c r="B107" s="51" t="s">
        <v>310</v>
      </c>
      <c r="C107" s="405"/>
      <c r="D107" s="406"/>
      <c r="E107" s="407"/>
      <c r="F107" s="42">
        <f t="shared" si="0"/>
        <v>0</v>
      </c>
      <c r="G107" s="39"/>
      <c r="H107" s="39"/>
      <c r="I107" s="39"/>
      <c r="J107" s="39"/>
      <c r="K107" s="39"/>
      <c r="L107" s="39"/>
      <c r="M107" s="39"/>
      <c r="N107" s="46"/>
    </row>
    <row r="108" spans="1:14" x14ac:dyDescent="0.35">
      <c r="A108"/>
      <c r="B108" s="51" t="s">
        <v>311</v>
      </c>
      <c r="C108" s="405"/>
      <c r="D108" s="406"/>
      <c r="E108" s="407"/>
      <c r="F108" s="42">
        <f t="shared" si="0"/>
        <v>0</v>
      </c>
      <c r="G108" s="39"/>
      <c r="H108" s="39"/>
      <c r="I108" s="39"/>
      <c r="J108" s="39"/>
      <c r="K108" s="39"/>
      <c r="L108" s="39"/>
      <c r="M108" s="39"/>
      <c r="N108" s="46"/>
    </row>
    <row r="109" spans="1:14" x14ac:dyDescent="0.35">
      <c r="A109"/>
      <c r="B109" s="51" t="s">
        <v>312</v>
      </c>
      <c r="C109" s="405"/>
      <c r="D109" s="406"/>
      <c r="E109" s="407"/>
      <c r="F109" s="42">
        <f t="shared" si="0"/>
        <v>0</v>
      </c>
      <c r="G109" s="39"/>
      <c r="H109" s="39"/>
      <c r="I109" s="39"/>
      <c r="J109" s="39"/>
      <c r="K109" s="39"/>
      <c r="L109" s="39"/>
      <c r="M109" s="39"/>
      <c r="N109" s="46"/>
    </row>
    <row r="110" spans="1:14" x14ac:dyDescent="0.35">
      <c r="A110"/>
      <c r="B110" s="51" t="s">
        <v>313</v>
      </c>
      <c r="C110" s="405"/>
      <c r="D110" s="406"/>
      <c r="E110" s="407"/>
      <c r="F110" s="42">
        <f t="shared" si="0"/>
        <v>0</v>
      </c>
      <c r="G110" s="39"/>
      <c r="H110" s="39"/>
      <c r="I110" s="39"/>
      <c r="J110" s="39"/>
      <c r="K110" s="39"/>
      <c r="L110" s="39"/>
      <c r="M110" s="39"/>
      <c r="N110" s="46"/>
    </row>
    <row r="111" spans="1:14" x14ac:dyDescent="0.35">
      <c r="A111"/>
      <c r="B111" s="51" t="s">
        <v>314</v>
      </c>
      <c r="C111" s="405"/>
      <c r="D111" s="406"/>
      <c r="E111" s="407"/>
      <c r="F111" s="42">
        <f t="shared" si="0"/>
        <v>0</v>
      </c>
      <c r="G111" s="39"/>
      <c r="H111" s="39"/>
      <c r="I111" s="39"/>
      <c r="J111" s="39"/>
      <c r="K111" s="39"/>
      <c r="L111" s="39"/>
      <c r="M111" s="39"/>
      <c r="N111" s="46"/>
    </row>
    <row r="112" spans="1:14" x14ac:dyDescent="0.35">
      <c r="A112"/>
      <c r="B112" s="51" t="s">
        <v>315</v>
      </c>
      <c r="C112" s="405"/>
      <c r="D112" s="406"/>
      <c r="E112" s="407"/>
      <c r="F112" s="42">
        <f t="shared" si="0"/>
        <v>0</v>
      </c>
      <c r="G112" s="39"/>
      <c r="H112" s="39"/>
      <c r="I112" s="39"/>
      <c r="J112" s="39"/>
      <c r="K112" s="39"/>
      <c r="L112" s="39"/>
      <c r="M112" s="39"/>
      <c r="N112" s="46"/>
    </row>
    <row r="113" spans="1:14" x14ac:dyDescent="0.35">
      <c r="A113"/>
      <c r="B113" s="51" t="s">
        <v>316</v>
      </c>
      <c r="C113" s="405"/>
      <c r="D113" s="406"/>
      <c r="E113" s="407"/>
      <c r="F113" s="42">
        <f t="shared" si="0"/>
        <v>0</v>
      </c>
      <c r="G113" s="39"/>
      <c r="H113" s="39"/>
      <c r="I113" s="39"/>
      <c r="J113" s="39"/>
      <c r="K113" s="39"/>
      <c r="L113" s="39"/>
      <c r="M113" s="39"/>
      <c r="N113" s="46"/>
    </row>
    <row r="114" spans="1:14" x14ac:dyDescent="0.35">
      <c r="A114"/>
      <c r="B114" s="51" t="s">
        <v>317</v>
      </c>
      <c r="C114" s="405"/>
      <c r="D114" s="406"/>
      <c r="E114" s="407"/>
      <c r="F114" s="42">
        <f t="shared" si="0"/>
        <v>0</v>
      </c>
      <c r="G114" s="39"/>
      <c r="H114" s="39"/>
      <c r="I114" s="39"/>
      <c r="J114" s="39"/>
      <c r="K114" s="39"/>
      <c r="L114" s="39"/>
      <c r="M114" s="39"/>
      <c r="N114" s="46"/>
    </row>
    <row r="115" spans="1:14" x14ac:dyDescent="0.35">
      <c r="A115"/>
      <c r="B115" s="51" t="s">
        <v>318</v>
      </c>
      <c r="C115" s="405"/>
      <c r="D115" s="406"/>
      <c r="E115" s="407"/>
      <c r="F115" s="42">
        <f t="shared" si="0"/>
        <v>0</v>
      </c>
      <c r="G115" s="39"/>
      <c r="H115" s="39"/>
      <c r="I115" s="39"/>
      <c r="J115" s="39"/>
      <c r="K115" s="39"/>
      <c r="L115" s="39"/>
      <c r="M115" s="39"/>
      <c r="N115" s="46"/>
    </row>
    <row r="116" spans="1:14" x14ac:dyDescent="0.35">
      <c r="A116"/>
      <c r="B116" s="51" t="s">
        <v>319</v>
      </c>
      <c r="C116" s="405"/>
      <c r="D116" s="406"/>
      <c r="E116" s="407"/>
      <c r="F116" s="42">
        <f t="shared" si="0"/>
        <v>0</v>
      </c>
      <c r="G116" s="39"/>
      <c r="H116" s="39"/>
      <c r="I116" s="39"/>
      <c r="J116" s="39"/>
      <c r="K116" s="39"/>
      <c r="L116" s="39"/>
      <c r="M116" s="39"/>
      <c r="N116" s="46"/>
    </row>
    <row r="117" spans="1:14" x14ac:dyDescent="0.35">
      <c r="A117"/>
      <c r="B117" s="51" t="s">
        <v>320</v>
      </c>
      <c r="C117" s="405"/>
      <c r="D117" s="406"/>
      <c r="E117" s="407"/>
      <c r="F117" s="42">
        <f t="shared" si="0"/>
        <v>0</v>
      </c>
      <c r="G117" s="39"/>
      <c r="H117" s="39"/>
      <c r="I117" s="39"/>
      <c r="J117" s="39"/>
      <c r="K117" s="39"/>
      <c r="L117" s="39"/>
      <c r="M117" s="39"/>
      <c r="N117" s="46"/>
    </row>
    <row r="118" spans="1:14" x14ac:dyDescent="0.35">
      <c r="A118"/>
      <c r="B118" s="51" t="s">
        <v>321</v>
      </c>
      <c r="C118" s="405"/>
      <c r="D118" s="406"/>
      <c r="E118" s="407"/>
      <c r="F118" s="42">
        <f t="shared" si="0"/>
        <v>0</v>
      </c>
      <c r="G118" s="39"/>
      <c r="H118" s="39"/>
      <c r="I118" s="39"/>
      <c r="J118" s="39"/>
      <c r="K118" s="39"/>
      <c r="L118" s="39"/>
      <c r="M118" s="39"/>
      <c r="N118" s="46"/>
    </row>
    <row r="119" spans="1:14" x14ac:dyDescent="0.35">
      <c r="A119"/>
      <c r="B119" s="51" t="s">
        <v>322</v>
      </c>
      <c r="C119" s="405"/>
      <c r="D119" s="406"/>
      <c r="E119" s="407"/>
      <c r="F119" s="42">
        <f t="shared" si="0"/>
        <v>0</v>
      </c>
      <c r="G119" s="39"/>
      <c r="H119" s="39"/>
      <c r="I119" s="39"/>
      <c r="J119" s="39"/>
      <c r="K119" s="39"/>
      <c r="L119" s="39"/>
      <c r="M119" s="39"/>
      <c r="N119" s="46"/>
    </row>
    <row r="120" spans="1:14" x14ac:dyDescent="0.35">
      <c r="A120"/>
      <c r="B120" s="51" t="s">
        <v>323</v>
      </c>
      <c r="C120" s="405"/>
      <c r="D120" s="406"/>
      <c r="E120" s="407"/>
      <c r="F120" s="42">
        <f t="shared" si="0"/>
        <v>0</v>
      </c>
      <c r="G120" s="39"/>
      <c r="H120" s="39"/>
      <c r="I120" s="39"/>
      <c r="J120" s="39"/>
      <c r="K120" s="39"/>
      <c r="L120" s="39"/>
      <c r="M120" s="39"/>
      <c r="N120" s="46"/>
    </row>
    <row r="121" spans="1:14" x14ac:dyDescent="0.35">
      <c r="A121"/>
      <c r="B121" s="51" t="s">
        <v>324</v>
      </c>
      <c r="C121" s="405"/>
      <c r="D121" s="406"/>
      <c r="E121" s="407"/>
      <c r="F121" s="42">
        <f t="shared" si="0"/>
        <v>0</v>
      </c>
      <c r="G121" s="39"/>
      <c r="H121" s="39"/>
      <c r="I121" s="39"/>
      <c r="J121" s="39"/>
      <c r="K121" s="39"/>
      <c r="L121" s="39"/>
      <c r="M121" s="39"/>
      <c r="N121" s="46"/>
    </row>
    <row r="122" spans="1:14" x14ac:dyDescent="0.35">
      <c r="A122"/>
      <c r="B122" s="51" t="s">
        <v>325</v>
      </c>
      <c r="C122" s="405"/>
      <c r="D122" s="406"/>
      <c r="E122" s="407"/>
      <c r="F122" s="42">
        <f t="shared" si="0"/>
        <v>0</v>
      </c>
      <c r="G122" s="39"/>
      <c r="H122" s="39"/>
      <c r="I122" s="39"/>
      <c r="J122" s="39"/>
      <c r="K122" s="39"/>
      <c r="L122" s="39"/>
      <c r="M122" s="39"/>
      <c r="N122" s="46"/>
    </row>
    <row r="123" spans="1:14" x14ac:dyDescent="0.35">
      <c r="A123"/>
      <c r="B123" s="51" t="s">
        <v>326</v>
      </c>
      <c r="C123" s="405"/>
      <c r="D123" s="406"/>
      <c r="E123" s="407"/>
      <c r="F123" s="42">
        <f t="shared" ref="F123:F186" si="1">COUNTIF(B$4:KO$55,B123)</f>
        <v>0</v>
      </c>
      <c r="G123" s="39"/>
      <c r="H123" s="39"/>
      <c r="I123" s="39"/>
      <c r="J123" s="39"/>
      <c r="K123" s="39"/>
      <c r="L123" s="39"/>
      <c r="M123" s="39"/>
      <c r="N123" s="46"/>
    </row>
    <row r="124" spans="1:14" x14ac:dyDescent="0.35">
      <c r="A124"/>
      <c r="B124" s="51" t="s">
        <v>327</v>
      </c>
      <c r="C124" s="405"/>
      <c r="D124" s="406"/>
      <c r="E124" s="407"/>
      <c r="F124" s="42">
        <f t="shared" si="1"/>
        <v>0</v>
      </c>
      <c r="G124" s="39"/>
      <c r="H124" s="39"/>
      <c r="I124" s="39"/>
      <c r="J124" s="39"/>
      <c r="K124" s="39"/>
      <c r="L124" s="39"/>
      <c r="M124" s="39"/>
      <c r="N124" s="46"/>
    </row>
    <row r="125" spans="1:14" x14ac:dyDescent="0.35">
      <c r="A125"/>
      <c r="B125" s="51" t="s">
        <v>328</v>
      </c>
      <c r="C125" s="405"/>
      <c r="D125" s="406"/>
      <c r="E125" s="407"/>
      <c r="F125" s="42">
        <f t="shared" si="1"/>
        <v>0</v>
      </c>
      <c r="G125" s="39"/>
      <c r="H125" s="39"/>
      <c r="I125" s="39"/>
      <c r="J125" s="39"/>
      <c r="K125" s="39"/>
      <c r="L125" s="39"/>
      <c r="M125" s="39"/>
      <c r="N125" s="46"/>
    </row>
    <row r="126" spans="1:14" x14ac:dyDescent="0.35">
      <c r="A126"/>
      <c r="B126" s="51" t="s">
        <v>329</v>
      </c>
      <c r="C126" s="405"/>
      <c r="D126" s="406"/>
      <c r="E126" s="407"/>
      <c r="F126" s="42">
        <f t="shared" si="1"/>
        <v>0</v>
      </c>
      <c r="G126" s="39"/>
      <c r="H126" s="39"/>
      <c r="I126" s="39"/>
      <c r="J126" s="39"/>
      <c r="K126" s="39"/>
      <c r="L126" s="39"/>
      <c r="M126" s="39"/>
      <c r="N126" s="46"/>
    </row>
    <row r="127" spans="1:14" x14ac:dyDescent="0.35">
      <c r="A127"/>
      <c r="B127" s="51" t="s">
        <v>330</v>
      </c>
      <c r="C127" s="405"/>
      <c r="D127" s="406"/>
      <c r="E127" s="407"/>
      <c r="F127" s="42">
        <f t="shared" si="1"/>
        <v>0</v>
      </c>
      <c r="G127" s="39"/>
      <c r="H127" s="39"/>
      <c r="I127" s="39"/>
      <c r="J127" s="39"/>
      <c r="K127" s="39"/>
      <c r="L127" s="39"/>
      <c r="M127" s="39"/>
      <c r="N127" s="46"/>
    </row>
    <row r="128" spans="1:14" x14ac:dyDescent="0.35">
      <c r="A128"/>
      <c r="B128" s="51" t="s">
        <v>331</v>
      </c>
      <c r="C128" s="405"/>
      <c r="D128" s="406"/>
      <c r="E128" s="407"/>
      <c r="F128" s="42">
        <f t="shared" si="1"/>
        <v>0</v>
      </c>
      <c r="G128" s="39"/>
      <c r="H128" s="39"/>
      <c r="I128" s="39"/>
      <c r="J128" s="39"/>
      <c r="K128" s="39"/>
      <c r="L128" s="39"/>
      <c r="M128" s="39"/>
      <c r="N128" s="46"/>
    </row>
    <row r="129" spans="1:14" x14ac:dyDescent="0.35">
      <c r="A129"/>
      <c r="B129" s="51" t="s">
        <v>332</v>
      </c>
      <c r="C129" s="405"/>
      <c r="D129" s="406"/>
      <c r="E129" s="407"/>
      <c r="F129" s="42">
        <f t="shared" si="1"/>
        <v>0</v>
      </c>
      <c r="G129" s="39"/>
      <c r="H129" s="39"/>
      <c r="I129" s="39"/>
      <c r="J129" s="39"/>
      <c r="K129" s="39"/>
      <c r="L129" s="39"/>
      <c r="M129" s="39"/>
      <c r="N129" s="46"/>
    </row>
    <row r="130" spans="1:14" x14ac:dyDescent="0.35">
      <c r="A130"/>
      <c r="B130" s="51" t="s">
        <v>333</v>
      </c>
      <c r="C130" s="405"/>
      <c r="D130" s="406"/>
      <c r="E130" s="407"/>
      <c r="F130" s="42">
        <f t="shared" si="1"/>
        <v>0</v>
      </c>
      <c r="G130" s="39"/>
      <c r="H130" s="39"/>
      <c r="I130" s="39"/>
      <c r="J130" s="39"/>
      <c r="K130" s="39"/>
      <c r="L130" s="39"/>
      <c r="M130" s="39"/>
      <c r="N130" s="46"/>
    </row>
    <row r="131" spans="1:14" x14ac:dyDescent="0.35">
      <c r="A131"/>
      <c r="B131" s="51" t="s">
        <v>334</v>
      </c>
      <c r="C131" s="405"/>
      <c r="D131" s="406"/>
      <c r="E131" s="407"/>
      <c r="F131" s="42">
        <f t="shared" si="1"/>
        <v>0</v>
      </c>
      <c r="G131" s="39"/>
      <c r="H131" s="39"/>
      <c r="I131" s="39"/>
      <c r="J131" s="39"/>
      <c r="K131" s="39"/>
      <c r="L131" s="39"/>
      <c r="M131" s="39"/>
      <c r="N131" s="46"/>
    </row>
    <row r="132" spans="1:14" x14ac:dyDescent="0.35">
      <c r="A132"/>
      <c r="B132" s="51" t="s">
        <v>335</v>
      </c>
      <c r="C132" s="405"/>
      <c r="D132" s="406"/>
      <c r="E132" s="407"/>
      <c r="F132" s="42">
        <f t="shared" si="1"/>
        <v>0</v>
      </c>
      <c r="G132" s="39"/>
      <c r="H132" s="39"/>
      <c r="I132" s="39"/>
      <c r="J132" s="39"/>
      <c r="K132" s="39"/>
      <c r="L132" s="39"/>
      <c r="M132" s="39"/>
      <c r="N132" s="46"/>
    </row>
    <row r="133" spans="1:14" x14ac:dyDescent="0.35">
      <c r="A133"/>
      <c r="B133" s="51" t="s">
        <v>336</v>
      </c>
      <c r="C133" s="405"/>
      <c r="D133" s="406"/>
      <c r="E133" s="407"/>
      <c r="F133" s="42">
        <f t="shared" si="1"/>
        <v>0</v>
      </c>
      <c r="G133" s="39"/>
      <c r="H133" s="39"/>
      <c r="I133" s="39"/>
      <c r="J133" s="39"/>
      <c r="K133" s="39"/>
      <c r="L133" s="39"/>
      <c r="M133" s="39"/>
      <c r="N133" s="46"/>
    </row>
    <row r="134" spans="1:14" x14ac:dyDescent="0.35">
      <c r="A134"/>
      <c r="B134" s="51" t="s">
        <v>337</v>
      </c>
      <c r="C134" s="405"/>
      <c r="D134" s="406"/>
      <c r="E134" s="407"/>
      <c r="F134" s="42">
        <f t="shared" si="1"/>
        <v>0</v>
      </c>
      <c r="G134" s="39"/>
      <c r="H134" s="39"/>
      <c r="I134" s="39"/>
      <c r="J134" s="39"/>
      <c r="K134" s="39"/>
      <c r="L134" s="39"/>
      <c r="M134" s="39"/>
      <c r="N134" s="46"/>
    </row>
    <row r="135" spans="1:14" x14ac:dyDescent="0.35">
      <c r="A135"/>
      <c r="B135" s="51" t="s">
        <v>338</v>
      </c>
      <c r="C135" s="405"/>
      <c r="D135" s="406"/>
      <c r="E135" s="407"/>
      <c r="F135" s="42">
        <f t="shared" si="1"/>
        <v>0</v>
      </c>
      <c r="G135" s="39"/>
      <c r="H135" s="39"/>
      <c r="I135" s="39"/>
      <c r="J135" s="39"/>
      <c r="K135" s="39"/>
      <c r="L135" s="39"/>
      <c r="M135" s="39"/>
      <c r="N135" s="46"/>
    </row>
    <row r="136" spans="1:14" x14ac:dyDescent="0.35">
      <c r="A136"/>
      <c r="B136" s="51" t="s">
        <v>339</v>
      </c>
      <c r="C136" s="405"/>
      <c r="D136" s="406"/>
      <c r="E136" s="407"/>
      <c r="F136" s="42">
        <f t="shared" si="1"/>
        <v>0</v>
      </c>
      <c r="G136" s="39"/>
      <c r="H136" s="39"/>
      <c r="I136" s="39"/>
      <c r="J136" s="39"/>
      <c r="K136" s="39"/>
      <c r="L136" s="39"/>
      <c r="M136" s="39"/>
      <c r="N136" s="46"/>
    </row>
    <row r="137" spans="1:14" x14ac:dyDescent="0.35">
      <c r="A137"/>
      <c r="B137" s="51" t="s">
        <v>340</v>
      </c>
      <c r="C137" s="405"/>
      <c r="D137" s="406"/>
      <c r="E137" s="407"/>
      <c r="F137" s="42">
        <f t="shared" si="1"/>
        <v>0</v>
      </c>
      <c r="G137" s="39"/>
      <c r="H137" s="39"/>
      <c r="I137" s="39"/>
      <c r="J137" s="39"/>
      <c r="K137" s="39"/>
      <c r="L137" s="39"/>
      <c r="M137" s="39"/>
      <c r="N137" s="46"/>
    </row>
    <row r="138" spans="1:14" x14ac:dyDescent="0.35">
      <c r="A138"/>
      <c r="B138" s="51" t="s">
        <v>341</v>
      </c>
      <c r="C138" s="405"/>
      <c r="D138" s="406"/>
      <c r="E138" s="407"/>
      <c r="F138" s="42">
        <f t="shared" si="1"/>
        <v>0</v>
      </c>
      <c r="G138" s="39"/>
      <c r="H138" s="39"/>
      <c r="I138" s="39"/>
      <c r="J138" s="39"/>
      <c r="K138" s="39"/>
      <c r="L138" s="39"/>
      <c r="M138" s="39"/>
      <c r="N138" s="46"/>
    </row>
    <row r="139" spans="1:14" x14ac:dyDescent="0.35">
      <c r="A139"/>
      <c r="B139" s="51" t="s">
        <v>342</v>
      </c>
      <c r="C139" s="405"/>
      <c r="D139" s="406"/>
      <c r="E139" s="407"/>
      <c r="F139" s="42">
        <f t="shared" si="1"/>
        <v>0</v>
      </c>
      <c r="G139" s="39"/>
      <c r="H139" s="39"/>
      <c r="I139" s="39"/>
      <c r="J139" s="39"/>
      <c r="K139" s="39"/>
      <c r="L139" s="39"/>
      <c r="M139" s="39"/>
      <c r="N139" s="46"/>
    </row>
    <row r="140" spans="1:14" x14ac:dyDescent="0.35">
      <c r="A140"/>
      <c r="B140" s="51" t="s">
        <v>343</v>
      </c>
      <c r="C140" s="405"/>
      <c r="D140" s="406"/>
      <c r="E140" s="407"/>
      <c r="F140" s="42">
        <f t="shared" si="1"/>
        <v>0</v>
      </c>
      <c r="G140" s="39"/>
      <c r="H140" s="39"/>
      <c r="I140" s="39"/>
      <c r="J140" s="39"/>
      <c r="K140" s="39"/>
      <c r="L140" s="39"/>
      <c r="M140" s="39"/>
      <c r="N140" s="46"/>
    </row>
    <row r="141" spans="1:14" x14ac:dyDescent="0.35">
      <c r="A141"/>
      <c r="B141" s="51" t="s">
        <v>344</v>
      </c>
      <c r="C141" s="405"/>
      <c r="D141" s="406"/>
      <c r="E141" s="407"/>
      <c r="F141" s="42">
        <f t="shared" si="1"/>
        <v>0</v>
      </c>
      <c r="G141" s="39"/>
      <c r="H141" s="39"/>
      <c r="I141" s="39"/>
      <c r="J141" s="39"/>
      <c r="K141" s="39"/>
      <c r="L141" s="39"/>
      <c r="M141" s="39"/>
      <c r="N141" s="46"/>
    </row>
    <row r="142" spans="1:14" x14ac:dyDescent="0.35">
      <c r="A142"/>
      <c r="B142" s="51" t="s">
        <v>345</v>
      </c>
      <c r="C142" s="405"/>
      <c r="D142" s="406"/>
      <c r="E142" s="407"/>
      <c r="F142" s="42">
        <f t="shared" si="1"/>
        <v>0</v>
      </c>
      <c r="G142" s="39"/>
      <c r="H142" s="39"/>
      <c r="I142" s="39"/>
      <c r="J142" s="39"/>
      <c r="K142" s="39"/>
      <c r="L142" s="39"/>
      <c r="M142" s="39"/>
      <c r="N142" s="46"/>
    </row>
    <row r="143" spans="1:14" x14ac:dyDescent="0.35">
      <c r="A143"/>
      <c r="B143" s="51" t="s">
        <v>346</v>
      </c>
      <c r="C143" s="405"/>
      <c r="D143" s="406"/>
      <c r="E143" s="407"/>
      <c r="F143" s="42">
        <f t="shared" si="1"/>
        <v>0</v>
      </c>
      <c r="G143" s="39"/>
      <c r="H143" s="39"/>
      <c r="I143" s="39"/>
      <c r="J143" s="39"/>
      <c r="K143" s="39"/>
      <c r="L143" s="39"/>
      <c r="M143" s="39"/>
      <c r="N143" s="46"/>
    </row>
    <row r="144" spans="1:14" x14ac:dyDescent="0.35">
      <c r="A144"/>
      <c r="B144" s="51" t="s">
        <v>347</v>
      </c>
      <c r="C144" s="405"/>
      <c r="D144" s="406"/>
      <c r="E144" s="407"/>
      <c r="F144" s="42">
        <f t="shared" si="1"/>
        <v>0</v>
      </c>
      <c r="G144" s="39"/>
      <c r="H144" s="39"/>
      <c r="I144" s="39"/>
      <c r="J144" s="39"/>
      <c r="K144" s="39"/>
      <c r="L144" s="39"/>
      <c r="M144" s="39"/>
      <c r="N144" s="46"/>
    </row>
    <row r="145" spans="1:14" x14ac:dyDescent="0.35">
      <c r="A145"/>
      <c r="B145" s="51" t="s">
        <v>348</v>
      </c>
      <c r="C145" s="405"/>
      <c r="D145" s="406"/>
      <c r="E145" s="407"/>
      <c r="F145" s="42">
        <f t="shared" si="1"/>
        <v>0</v>
      </c>
      <c r="G145" s="39"/>
      <c r="H145" s="39"/>
      <c r="I145" s="39"/>
      <c r="J145" s="39"/>
      <c r="K145" s="39"/>
      <c r="L145" s="39"/>
      <c r="M145" s="39"/>
      <c r="N145" s="46"/>
    </row>
    <row r="146" spans="1:14" x14ac:dyDescent="0.35">
      <c r="A146"/>
      <c r="B146" s="51" t="s">
        <v>349</v>
      </c>
      <c r="C146" s="405"/>
      <c r="D146" s="406"/>
      <c r="E146" s="407"/>
      <c r="F146" s="42">
        <f t="shared" si="1"/>
        <v>0</v>
      </c>
      <c r="G146" s="39"/>
      <c r="H146" s="39"/>
      <c r="I146" s="39"/>
      <c r="J146" s="39"/>
      <c r="K146" s="39"/>
      <c r="L146" s="39"/>
      <c r="M146" s="39"/>
      <c r="N146" s="46"/>
    </row>
    <row r="147" spans="1:14" x14ac:dyDescent="0.35">
      <c r="A147"/>
      <c r="B147" s="51" t="s">
        <v>350</v>
      </c>
      <c r="C147" s="405"/>
      <c r="D147" s="406"/>
      <c r="E147" s="407"/>
      <c r="F147" s="42">
        <f t="shared" si="1"/>
        <v>0</v>
      </c>
      <c r="G147" s="39"/>
      <c r="H147" s="39"/>
      <c r="I147" s="39"/>
      <c r="J147" s="39"/>
      <c r="K147" s="39"/>
      <c r="L147" s="39"/>
      <c r="M147" s="39"/>
      <c r="N147" s="46"/>
    </row>
    <row r="148" spans="1:14" x14ac:dyDescent="0.35">
      <c r="A148"/>
      <c r="B148" s="51" t="s">
        <v>351</v>
      </c>
      <c r="C148" s="405"/>
      <c r="D148" s="406"/>
      <c r="E148" s="407"/>
      <c r="F148" s="42">
        <f t="shared" si="1"/>
        <v>0</v>
      </c>
      <c r="G148" s="39"/>
      <c r="H148" s="39"/>
      <c r="I148" s="39"/>
      <c r="J148" s="39"/>
      <c r="K148" s="39"/>
      <c r="L148" s="39"/>
      <c r="M148" s="39"/>
      <c r="N148" s="46"/>
    </row>
    <row r="149" spans="1:14" x14ac:dyDescent="0.35">
      <c r="A149"/>
      <c r="B149" s="51" t="s">
        <v>352</v>
      </c>
      <c r="C149" s="405"/>
      <c r="D149" s="406"/>
      <c r="E149" s="407"/>
      <c r="F149" s="42">
        <f t="shared" si="1"/>
        <v>0</v>
      </c>
      <c r="G149" s="39"/>
      <c r="H149" s="39"/>
      <c r="I149" s="39"/>
      <c r="J149" s="39"/>
      <c r="K149" s="39"/>
      <c r="L149" s="39"/>
      <c r="M149" s="39"/>
      <c r="N149" s="46"/>
    </row>
    <row r="150" spans="1:14" x14ac:dyDescent="0.35">
      <c r="A150"/>
      <c r="B150" s="51" t="s">
        <v>353</v>
      </c>
      <c r="C150" s="405"/>
      <c r="D150" s="406"/>
      <c r="E150" s="407"/>
      <c r="F150" s="42">
        <f t="shared" si="1"/>
        <v>0</v>
      </c>
      <c r="G150" s="39"/>
      <c r="H150" s="39"/>
      <c r="I150" s="39"/>
      <c r="J150" s="39"/>
      <c r="K150" s="39"/>
      <c r="L150" s="39"/>
      <c r="M150" s="39"/>
      <c r="N150" s="46"/>
    </row>
    <row r="151" spans="1:14" x14ac:dyDescent="0.35">
      <c r="A151"/>
      <c r="B151" s="51" t="s">
        <v>354</v>
      </c>
      <c r="C151" s="405"/>
      <c r="D151" s="406"/>
      <c r="E151" s="407"/>
      <c r="F151" s="42">
        <f t="shared" si="1"/>
        <v>0</v>
      </c>
      <c r="G151" s="39"/>
      <c r="H151" s="39"/>
      <c r="I151" s="39"/>
      <c r="J151" s="39"/>
      <c r="K151" s="39"/>
      <c r="L151" s="39"/>
      <c r="M151" s="39"/>
      <c r="N151" s="46"/>
    </row>
    <row r="152" spans="1:14" x14ac:dyDescent="0.35">
      <c r="A152"/>
      <c r="B152" s="51" t="s">
        <v>355</v>
      </c>
      <c r="C152" s="405"/>
      <c r="D152" s="406"/>
      <c r="E152" s="407"/>
      <c r="F152" s="42">
        <f t="shared" si="1"/>
        <v>0</v>
      </c>
      <c r="G152" s="39"/>
      <c r="H152" s="39"/>
      <c r="I152" s="39"/>
      <c r="J152" s="39"/>
      <c r="K152" s="39"/>
      <c r="L152" s="39"/>
      <c r="M152" s="39"/>
      <c r="N152" s="46"/>
    </row>
    <row r="153" spans="1:14" x14ac:dyDescent="0.35">
      <c r="A153"/>
      <c r="B153" s="51" t="s">
        <v>356</v>
      </c>
      <c r="C153" s="405"/>
      <c r="D153" s="406"/>
      <c r="E153" s="407"/>
      <c r="F153" s="42">
        <f t="shared" si="1"/>
        <v>0</v>
      </c>
      <c r="G153" s="39"/>
      <c r="H153" s="39"/>
      <c r="I153" s="39"/>
      <c r="J153" s="39"/>
      <c r="K153" s="39"/>
      <c r="L153" s="39"/>
      <c r="M153" s="39"/>
      <c r="N153" s="46"/>
    </row>
    <row r="154" spans="1:14" x14ac:dyDescent="0.35">
      <c r="A154"/>
      <c r="B154" s="51" t="s">
        <v>357</v>
      </c>
      <c r="C154" s="405"/>
      <c r="D154" s="406"/>
      <c r="E154" s="407"/>
      <c r="F154" s="42">
        <f t="shared" si="1"/>
        <v>0</v>
      </c>
      <c r="G154" s="39"/>
      <c r="H154" s="39"/>
      <c r="I154" s="39"/>
      <c r="J154" s="39"/>
      <c r="K154" s="39"/>
      <c r="L154" s="39"/>
      <c r="M154" s="39"/>
      <c r="N154" s="46"/>
    </row>
    <row r="155" spans="1:14" x14ac:dyDescent="0.35">
      <c r="A155"/>
      <c r="B155" s="51" t="s">
        <v>358</v>
      </c>
      <c r="C155" s="405"/>
      <c r="D155" s="406"/>
      <c r="E155" s="407"/>
      <c r="F155" s="42">
        <f t="shared" si="1"/>
        <v>0</v>
      </c>
      <c r="G155" s="39"/>
      <c r="H155" s="39"/>
      <c r="I155" s="39"/>
      <c r="J155" s="39"/>
      <c r="K155" s="39"/>
      <c r="L155" s="39"/>
      <c r="M155" s="39"/>
      <c r="N155" s="46"/>
    </row>
    <row r="156" spans="1:14" x14ac:dyDescent="0.35">
      <c r="A156"/>
      <c r="B156" s="51" t="s">
        <v>359</v>
      </c>
      <c r="C156" s="405"/>
      <c r="D156" s="406"/>
      <c r="E156" s="407"/>
      <c r="F156" s="42">
        <f t="shared" si="1"/>
        <v>0</v>
      </c>
      <c r="G156" s="39"/>
      <c r="H156" s="39"/>
      <c r="I156" s="39"/>
      <c r="J156" s="39"/>
      <c r="K156" s="39"/>
      <c r="L156" s="39"/>
      <c r="M156" s="39"/>
      <c r="N156" s="46"/>
    </row>
    <row r="157" spans="1:14" x14ac:dyDescent="0.35">
      <c r="A157"/>
      <c r="B157" s="51" t="s">
        <v>360</v>
      </c>
      <c r="C157" s="405"/>
      <c r="D157" s="406"/>
      <c r="E157" s="407"/>
      <c r="F157" s="42">
        <f t="shared" si="1"/>
        <v>0</v>
      </c>
      <c r="G157" s="39"/>
      <c r="H157" s="39"/>
      <c r="I157" s="39"/>
      <c r="J157" s="39"/>
      <c r="K157" s="39"/>
      <c r="L157" s="39"/>
      <c r="M157" s="39"/>
      <c r="N157" s="46"/>
    </row>
    <row r="158" spans="1:14" x14ac:dyDescent="0.35">
      <c r="A158"/>
      <c r="B158" s="51" t="s">
        <v>361</v>
      </c>
      <c r="C158" s="405"/>
      <c r="D158" s="406"/>
      <c r="E158" s="407"/>
      <c r="F158" s="42">
        <f t="shared" si="1"/>
        <v>0</v>
      </c>
      <c r="G158" s="39"/>
      <c r="H158" s="39"/>
      <c r="I158" s="39"/>
      <c r="J158" s="39"/>
      <c r="K158" s="39"/>
      <c r="L158" s="39"/>
      <c r="M158" s="39"/>
      <c r="N158" s="46"/>
    </row>
    <row r="159" spans="1:14" x14ac:dyDescent="0.35">
      <c r="A159"/>
      <c r="B159" s="51" t="s">
        <v>362</v>
      </c>
      <c r="C159" s="405"/>
      <c r="D159" s="406"/>
      <c r="E159" s="407"/>
      <c r="F159" s="42">
        <f t="shared" si="1"/>
        <v>0</v>
      </c>
      <c r="G159" s="39"/>
      <c r="H159" s="39"/>
      <c r="I159" s="39"/>
      <c r="J159" s="39"/>
      <c r="K159" s="39"/>
      <c r="L159" s="39"/>
      <c r="M159" s="39"/>
      <c r="N159" s="46"/>
    </row>
    <row r="160" spans="1:14" x14ac:dyDescent="0.35">
      <c r="A160"/>
      <c r="B160" s="51" t="s">
        <v>363</v>
      </c>
      <c r="C160" s="405"/>
      <c r="D160" s="406"/>
      <c r="E160" s="407"/>
      <c r="F160" s="42">
        <f t="shared" si="1"/>
        <v>0</v>
      </c>
      <c r="G160" s="39"/>
      <c r="H160" s="39"/>
      <c r="I160" s="39"/>
      <c r="J160" s="39"/>
      <c r="K160" s="39"/>
      <c r="L160" s="39"/>
      <c r="M160" s="39"/>
      <c r="N160" s="46"/>
    </row>
    <row r="161" spans="1:14" x14ac:dyDescent="0.35">
      <c r="A161"/>
      <c r="B161" s="51" t="s">
        <v>364</v>
      </c>
      <c r="C161" s="405"/>
      <c r="D161" s="406"/>
      <c r="E161" s="407"/>
      <c r="F161" s="42">
        <f t="shared" si="1"/>
        <v>0</v>
      </c>
      <c r="G161" s="39"/>
      <c r="H161" s="39"/>
      <c r="I161" s="39"/>
      <c r="J161" s="39"/>
      <c r="K161" s="39"/>
      <c r="L161" s="39"/>
      <c r="M161" s="39"/>
      <c r="N161" s="46"/>
    </row>
    <row r="162" spans="1:14" x14ac:dyDescent="0.35">
      <c r="A162"/>
      <c r="B162" s="51" t="s">
        <v>365</v>
      </c>
      <c r="C162" s="405"/>
      <c r="D162" s="406"/>
      <c r="E162" s="407"/>
      <c r="F162" s="42">
        <f t="shared" si="1"/>
        <v>0</v>
      </c>
      <c r="G162" s="39"/>
      <c r="H162" s="39"/>
      <c r="I162" s="39"/>
      <c r="J162" s="39"/>
      <c r="K162" s="39"/>
      <c r="L162" s="39"/>
      <c r="M162" s="39"/>
      <c r="N162" s="46"/>
    </row>
    <row r="163" spans="1:14" x14ac:dyDescent="0.35">
      <c r="A163"/>
      <c r="B163" s="51" t="s">
        <v>366</v>
      </c>
      <c r="C163" s="405"/>
      <c r="D163" s="406"/>
      <c r="E163" s="407"/>
      <c r="F163" s="42">
        <f t="shared" si="1"/>
        <v>0</v>
      </c>
      <c r="G163" s="39"/>
      <c r="H163" s="39"/>
      <c r="I163" s="39"/>
      <c r="J163" s="39"/>
      <c r="K163" s="39"/>
      <c r="L163" s="39"/>
      <c r="M163" s="39"/>
      <c r="N163" s="46"/>
    </row>
    <row r="164" spans="1:14" x14ac:dyDescent="0.35">
      <c r="A164"/>
      <c r="B164" s="51" t="s">
        <v>367</v>
      </c>
      <c r="C164" s="405"/>
      <c r="D164" s="406"/>
      <c r="E164" s="407"/>
      <c r="F164" s="42">
        <f t="shared" si="1"/>
        <v>0</v>
      </c>
      <c r="G164" s="39"/>
      <c r="H164" s="39"/>
      <c r="I164" s="39"/>
      <c r="J164" s="39"/>
      <c r="K164" s="39"/>
      <c r="L164" s="39"/>
      <c r="M164" s="39"/>
      <c r="N164" s="46"/>
    </row>
    <row r="165" spans="1:14" x14ac:dyDescent="0.35">
      <c r="A165"/>
      <c r="B165" s="51" t="s">
        <v>368</v>
      </c>
      <c r="C165" s="405"/>
      <c r="D165" s="406"/>
      <c r="E165" s="407"/>
      <c r="F165" s="42">
        <f t="shared" si="1"/>
        <v>0</v>
      </c>
      <c r="G165" s="39"/>
      <c r="H165" s="39"/>
      <c r="I165" s="39"/>
      <c r="J165" s="39"/>
      <c r="K165" s="39"/>
      <c r="L165" s="39"/>
      <c r="M165" s="39"/>
      <c r="N165" s="46"/>
    </row>
    <row r="166" spans="1:14" x14ac:dyDescent="0.35">
      <c r="A166"/>
      <c r="B166" s="51" t="s">
        <v>369</v>
      </c>
      <c r="C166" s="405"/>
      <c r="D166" s="406"/>
      <c r="E166" s="407"/>
      <c r="F166" s="42">
        <f t="shared" si="1"/>
        <v>0</v>
      </c>
      <c r="G166" s="39"/>
      <c r="H166" s="39"/>
      <c r="I166" s="39"/>
      <c r="J166" s="39"/>
      <c r="K166" s="39"/>
      <c r="L166" s="39"/>
      <c r="M166" s="39"/>
      <c r="N166" s="46"/>
    </row>
    <row r="167" spans="1:14" x14ac:dyDescent="0.35">
      <c r="A167"/>
      <c r="B167" s="51" t="s">
        <v>370</v>
      </c>
      <c r="C167" s="405"/>
      <c r="D167" s="406"/>
      <c r="E167" s="407"/>
      <c r="F167" s="42">
        <f t="shared" si="1"/>
        <v>0</v>
      </c>
      <c r="G167" s="39"/>
      <c r="H167" s="39"/>
      <c r="I167" s="39"/>
      <c r="J167" s="39"/>
      <c r="K167" s="39"/>
      <c r="L167" s="39"/>
      <c r="M167" s="39"/>
      <c r="N167" s="46"/>
    </row>
    <row r="168" spans="1:14" x14ac:dyDescent="0.35">
      <c r="A168"/>
      <c r="B168" s="51" t="s">
        <v>371</v>
      </c>
      <c r="C168" s="405"/>
      <c r="D168" s="406"/>
      <c r="E168" s="407"/>
      <c r="F168" s="42">
        <f t="shared" si="1"/>
        <v>0</v>
      </c>
      <c r="G168" s="39"/>
      <c r="H168" s="39"/>
      <c r="I168" s="39"/>
      <c r="J168" s="39"/>
      <c r="K168" s="39"/>
      <c r="L168" s="39"/>
      <c r="M168" s="39"/>
      <c r="N168" s="46"/>
    </row>
    <row r="169" spans="1:14" x14ac:dyDescent="0.35">
      <c r="A169"/>
      <c r="B169" s="51" t="s">
        <v>372</v>
      </c>
      <c r="C169" s="405"/>
      <c r="D169" s="406"/>
      <c r="E169" s="407"/>
      <c r="F169" s="42">
        <f t="shared" si="1"/>
        <v>0</v>
      </c>
      <c r="G169" s="39"/>
      <c r="H169" s="39"/>
      <c r="I169" s="39"/>
      <c r="J169" s="39"/>
      <c r="K169" s="39"/>
      <c r="L169" s="39"/>
      <c r="M169" s="39"/>
      <c r="N169" s="46"/>
    </row>
    <row r="170" spans="1:14" x14ac:dyDescent="0.35">
      <c r="A170"/>
      <c r="B170" s="51" t="s">
        <v>373</v>
      </c>
      <c r="C170" s="405"/>
      <c r="D170" s="406"/>
      <c r="E170" s="407"/>
      <c r="F170" s="42">
        <f t="shared" si="1"/>
        <v>0</v>
      </c>
      <c r="G170" s="39"/>
      <c r="H170" s="39"/>
      <c r="I170" s="39"/>
      <c r="J170" s="39"/>
      <c r="K170" s="39"/>
      <c r="L170" s="39"/>
      <c r="M170" s="39"/>
      <c r="N170" s="46"/>
    </row>
    <row r="171" spans="1:14" x14ac:dyDescent="0.35">
      <c r="A171"/>
      <c r="B171" s="51" t="s">
        <v>374</v>
      </c>
      <c r="C171" s="405"/>
      <c r="D171" s="406"/>
      <c r="E171" s="407"/>
      <c r="F171" s="42">
        <f t="shared" si="1"/>
        <v>0</v>
      </c>
      <c r="G171" s="39"/>
      <c r="H171" s="39"/>
      <c r="I171" s="39"/>
      <c r="J171" s="39"/>
      <c r="K171" s="39"/>
      <c r="L171" s="39"/>
      <c r="M171" s="39"/>
      <c r="N171" s="46"/>
    </row>
    <row r="172" spans="1:14" x14ac:dyDescent="0.35">
      <c r="A172"/>
      <c r="B172" s="51" t="s">
        <v>375</v>
      </c>
      <c r="C172" s="405"/>
      <c r="D172" s="406"/>
      <c r="E172" s="407"/>
      <c r="F172" s="42">
        <f t="shared" si="1"/>
        <v>0</v>
      </c>
      <c r="G172" s="39"/>
      <c r="H172" s="39"/>
      <c r="I172" s="39"/>
      <c r="J172" s="39"/>
      <c r="K172" s="39"/>
      <c r="L172" s="39"/>
      <c r="M172" s="39"/>
      <c r="N172" s="46"/>
    </row>
    <row r="173" spans="1:14" x14ac:dyDescent="0.35">
      <c r="A173"/>
      <c r="B173" s="51" t="s">
        <v>376</v>
      </c>
      <c r="C173" s="405"/>
      <c r="D173" s="406"/>
      <c r="E173" s="407"/>
      <c r="F173" s="42">
        <f t="shared" si="1"/>
        <v>0</v>
      </c>
      <c r="G173" s="39"/>
      <c r="H173" s="39"/>
      <c r="I173" s="39"/>
      <c r="J173" s="39"/>
      <c r="K173" s="39"/>
      <c r="L173" s="39"/>
      <c r="M173" s="39"/>
      <c r="N173" s="46"/>
    </row>
    <row r="174" spans="1:14" x14ac:dyDescent="0.35">
      <c r="A174"/>
      <c r="B174" s="51" t="s">
        <v>377</v>
      </c>
      <c r="C174" s="405"/>
      <c r="D174" s="406"/>
      <c r="E174" s="407"/>
      <c r="F174" s="42">
        <f t="shared" si="1"/>
        <v>0</v>
      </c>
      <c r="G174" s="39"/>
      <c r="H174" s="39"/>
      <c r="I174" s="39"/>
      <c r="J174" s="39"/>
      <c r="K174" s="39"/>
      <c r="L174" s="39"/>
      <c r="M174" s="39"/>
      <c r="N174" s="46"/>
    </row>
    <row r="175" spans="1:14" x14ac:dyDescent="0.35">
      <c r="A175"/>
      <c r="B175" s="51" t="s">
        <v>378</v>
      </c>
      <c r="C175" s="405"/>
      <c r="D175" s="406"/>
      <c r="E175" s="407"/>
      <c r="F175" s="42">
        <f t="shared" si="1"/>
        <v>0</v>
      </c>
      <c r="G175" s="39"/>
      <c r="H175" s="39"/>
      <c r="I175" s="39"/>
      <c r="J175" s="39"/>
      <c r="K175" s="39"/>
      <c r="L175" s="39"/>
      <c r="M175" s="39"/>
      <c r="N175" s="46"/>
    </row>
    <row r="176" spans="1:14" x14ac:dyDescent="0.35">
      <c r="A176"/>
      <c r="B176" s="51" t="s">
        <v>379</v>
      </c>
      <c r="C176" s="405"/>
      <c r="D176" s="406"/>
      <c r="E176" s="407"/>
      <c r="F176" s="42">
        <f t="shared" si="1"/>
        <v>0</v>
      </c>
      <c r="G176" s="39"/>
      <c r="H176" s="39"/>
      <c r="I176" s="39"/>
      <c r="J176" s="39"/>
      <c r="K176" s="39"/>
      <c r="L176" s="39"/>
      <c r="M176" s="39"/>
      <c r="N176" s="46"/>
    </row>
    <row r="177" spans="1:14" x14ac:dyDescent="0.35">
      <c r="A177"/>
      <c r="B177" s="51" t="s">
        <v>380</v>
      </c>
      <c r="C177" s="405"/>
      <c r="D177" s="406"/>
      <c r="E177" s="407"/>
      <c r="F177" s="42">
        <f t="shared" si="1"/>
        <v>0</v>
      </c>
      <c r="G177" s="39"/>
      <c r="H177" s="39"/>
      <c r="I177" s="39"/>
      <c r="J177" s="39"/>
      <c r="K177" s="39"/>
      <c r="L177" s="39"/>
      <c r="M177" s="39"/>
      <c r="N177" s="46"/>
    </row>
    <row r="178" spans="1:14" x14ac:dyDescent="0.35">
      <c r="A178"/>
      <c r="B178" s="51" t="s">
        <v>381</v>
      </c>
      <c r="C178" s="405"/>
      <c r="D178" s="406"/>
      <c r="E178" s="407"/>
      <c r="F178" s="42">
        <f t="shared" si="1"/>
        <v>0</v>
      </c>
      <c r="G178" s="39"/>
      <c r="H178" s="39"/>
      <c r="I178" s="39"/>
      <c r="J178" s="39"/>
      <c r="K178" s="39"/>
      <c r="L178" s="39"/>
      <c r="M178" s="39"/>
      <c r="N178" s="46"/>
    </row>
    <row r="179" spans="1:14" x14ac:dyDescent="0.35">
      <c r="A179"/>
      <c r="B179" s="51" t="s">
        <v>382</v>
      </c>
      <c r="C179" s="405"/>
      <c r="D179" s="406"/>
      <c r="E179" s="407"/>
      <c r="F179" s="42">
        <f t="shared" si="1"/>
        <v>0</v>
      </c>
      <c r="G179" s="39"/>
      <c r="H179" s="39"/>
      <c r="I179" s="39"/>
      <c r="J179" s="39"/>
      <c r="K179" s="39"/>
      <c r="L179" s="39"/>
      <c r="M179" s="39"/>
      <c r="N179" s="46"/>
    </row>
    <row r="180" spans="1:14" x14ac:dyDescent="0.35">
      <c r="A180"/>
      <c r="B180" s="51" t="s">
        <v>383</v>
      </c>
      <c r="C180" s="405"/>
      <c r="D180" s="406"/>
      <c r="E180" s="407"/>
      <c r="F180" s="42">
        <f t="shared" si="1"/>
        <v>0</v>
      </c>
      <c r="G180" s="39"/>
      <c r="H180" s="39"/>
      <c r="I180" s="39"/>
      <c r="J180" s="39"/>
      <c r="K180" s="39"/>
      <c r="L180" s="39"/>
      <c r="M180" s="39"/>
      <c r="N180" s="46"/>
    </row>
    <row r="181" spans="1:14" x14ac:dyDescent="0.35">
      <c r="A181"/>
      <c r="B181" s="51" t="s">
        <v>384</v>
      </c>
      <c r="C181" s="405"/>
      <c r="D181" s="406"/>
      <c r="E181" s="407"/>
      <c r="F181" s="42">
        <f t="shared" si="1"/>
        <v>0</v>
      </c>
      <c r="G181" s="39"/>
      <c r="H181" s="39"/>
      <c r="I181" s="39"/>
      <c r="J181" s="39"/>
      <c r="K181" s="39"/>
      <c r="L181" s="39"/>
      <c r="M181" s="39"/>
      <c r="N181" s="46"/>
    </row>
    <row r="182" spans="1:14" x14ac:dyDescent="0.35">
      <c r="A182"/>
      <c r="B182" s="51" t="s">
        <v>385</v>
      </c>
      <c r="C182" s="405"/>
      <c r="D182" s="406"/>
      <c r="E182" s="407"/>
      <c r="F182" s="42">
        <f t="shared" si="1"/>
        <v>0</v>
      </c>
      <c r="G182" s="39"/>
      <c r="H182" s="39"/>
      <c r="I182" s="39"/>
      <c r="J182" s="39"/>
      <c r="K182" s="39"/>
      <c r="L182" s="39"/>
      <c r="M182" s="39"/>
      <c r="N182" s="46"/>
    </row>
    <row r="183" spans="1:14" x14ac:dyDescent="0.35">
      <c r="A183"/>
      <c r="B183" s="51" t="s">
        <v>386</v>
      </c>
      <c r="C183" s="405"/>
      <c r="D183" s="406"/>
      <c r="E183" s="407"/>
      <c r="F183" s="42">
        <f t="shared" si="1"/>
        <v>0</v>
      </c>
      <c r="G183" s="39"/>
      <c r="H183" s="39"/>
      <c r="I183" s="39"/>
      <c r="J183" s="39"/>
      <c r="K183" s="39"/>
      <c r="L183" s="39"/>
      <c r="M183" s="39"/>
      <c r="N183" s="46"/>
    </row>
    <row r="184" spans="1:14" x14ac:dyDescent="0.35">
      <c r="A184"/>
      <c r="B184" s="51" t="s">
        <v>387</v>
      </c>
      <c r="C184" s="405"/>
      <c r="D184" s="406"/>
      <c r="E184" s="407"/>
      <c r="F184" s="42">
        <f t="shared" si="1"/>
        <v>0</v>
      </c>
      <c r="G184" s="39"/>
      <c r="H184" s="39"/>
      <c r="I184" s="39"/>
      <c r="J184" s="39"/>
      <c r="K184" s="39"/>
      <c r="L184" s="39"/>
      <c r="M184" s="39"/>
      <c r="N184" s="46"/>
    </row>
    <row r="185" spans="1:14" x14ac:dyDescent="0.35">
      <c r="A185"/>
      <c r="B185" s="51" t="s">
        <v>388</v>
      </c>
      <c r="C185" s="405"/>
      <c r="D185" s="406"/>
      <c r="E185" s="407"/>
      <c r="F185" s="42">
        <f t="shared" si="1"/>
        <v>0</v>
      </c>
      <c r="G185" s="39"/>
      <c r="H185" s="39"/>
      <c r="I185" s="39"/>
      <c r="J185" s="39"/>
      <c r="K185" s="39"/>
      <c r="L185" s="39"/>
      <c r="M185" s="39"/>
      <c r="N185" s="46"/>
    </row>
    <row r="186" spans="1:14" x14ac:dyDescent="0.35">
      <c r="A186"/>
      <c r="B186" s="51" t="s">
        <v>389</v>
      </c>
      <c r="C186" s="405"/>
      <c r="D186" s="406"/>
      <c r="E186" s="407"/>
      <c r="F186" s="42">
        <f t="shared" si="1"/>
        <v>0</v>
      </c>
      <c r="G186" s="39"/>
      <c r="H186" s="39"/>
      <c r="I186" s="39"/>
      <c r="J186" s="39"/>
      <c r="K186" s="39"/>
      <c r="L186" s="39"/>
      <c r="M186" s="39"/>
      <c r="N186" s="46"/>
    </row>
    <row r="187" spans="1:14" x14ac:dyDescent="0.35">
      <c r="A187"/>
      <c r="B187" s="51" t="s">
        <v>390</v>
      </c>
      <c r="C187" s="405"/>
      <c r="D187" s="406"/>
      <c r="E187" s="407"/>
      <c r="F187" s="42">
        <f t="shared" ref="F187:F250" si="2">COUNTIF(B$4:KO$55,B187)</f>
        <v>0</v>
      </c>
      <c r="G187" s="39"/>
      <c r="H187" s="39"/>
      <c r="I187" s="39"/>
      <c r="J187" s="39"/>
      <c r="K187" s="39"/>
      <c r="L187" s="39"/>
      <c r="M187" s="39"/>
      <c r="N187" s="46"/>
    </row>
    <row r="188" spans="1:14" x14ac:dyDescent="0.35">
      <c r="A188"/>
      <c r="B188" s="51" t="s">
        <v>391</v>
      </c>
      <c r="C188" s="405"/>
      <c r="D188" s="406"/>
      <c r="E188" s="407"/>
      <c r="F188" s="42">
        <f t="shared" si="2"/>
        <v>0</v>
      </c>
      <c r="G188" s="39"/>
      <c r="H188" s="39"/>
      <c r="I188" s="39"/>
      <c r="J188" s="39"/>
      <c r="K188" s="39"/>
      <c r="L188" s="39"/>
      <c r="M188" s="39"/>
      <c r="N188" s="46"/>
    </row>
    <row r="189" spans="1:14" x14ac:dyDescent="0.35">
      <c r="A189"/>
      <c r="B189" s="51" t="s">
        <v>392</v>
      </c>
      <c r="C189" s="405"/>
      <c r="D189" s="406"/>
      <c r="E189" s="407"/>
      <c r="F189" s="42">
        <f t="shared" si="2"/>
        <v>0</v>
      </c>
      <c r="G189" s="39"/>
      <c r="H189" s="39"/>
      <c r="I189" s="39"/>
      <c r="J189" s="39"/>
      <c r="K189" s="39"/>
      <c r="L189" s="39"/>
      <c r="M189" s="39"/>
      <c r="N189" s="46"/>
    </row>
    <row r="190" spans="1:14" x14ac:dyDescent="0.35">
      <c r="A190"/>
      <c r="B190" s="51" t="s">
        <v>393</v>
      </c>
      <c r="C190" s="405"/>
      <c r="D190" s="406"/>
      <c r="E190" s="407"/>
      <c r="F190" s="42">
        <f t="shared" si="2"/>
        <v>0</v>
      </c>
      <c r="G190" s="39"/>
      <c r="H190" s="39"/>
      <c r="I190" s="39"/>
      <c r="J190" s="39"/>
      <c r="K190" s="39"/>
      <c r="L190" s="39"/>
      <c r="M190" s="39"/>
      <c r="N190" s="46"/>
    </row>
    <row r="191" spans="1:14" x14ac:dyDescent="0.35">
      <c r="A191"/>
      <c r="B191" s="51" t="s">
        <v>394</v>
      </c>
      <c r="C191" s="405"/>
      <c r="D191" s="406"/>
      <c r="E191" s="407"/>
      <c r="F191" s="42">
        <f t="shared" si="2"/>
        <v>0</v>
      </c>
      <c r="G191" s="39"/>
      <c r="H191" s="39"/>
      <c r="I191" s="39"/>
      <c r="J191" s="39"/>
      <c r="K191" s="39"/>
      <c r="L191" s="39"/>
      <c r="M191" s="39"/>
      <c r="N191" s="46"/>
    </row>
    <row r="192" spans="1:14" x14ac:dyDescent="0.35">
      <c r="A192"/>
      <c r="B192" s="51" t="s">
        <v>395</v>
      </c>
      <c r="C192" s="405"/>
      <c r="D192" s="406"/>
      <c r="E192" s="407"/>
      <c r="F192" s="42">
        <f t="shared" si="2"/>
        <v>0</v>
      </c>
      <c r="G192" s="39"/>
      <c r="H192" s="39"/>
      <c r="I192" s="39"/>
      <c r="J192" s="39"/>
      <c r="K192" s="39"/>
      <c r="L192" s="39"/>
      <c r="M192" s="39"/>
      <c r="N192" s="46"/>
    </row>
    <row r="193" spans="1:14" x14ac:dyDescent="0.35">
      <c r="A193"/>
      <c r="B193" s="51" t="s">
        <v>396</v>
      </c>
      <c r="C193" s="405"/>
      <c r="D193" s="406"/>
      <c r="E193" s="407"/>
      <c r="F193" s="42">
        <f t="shared" si="2"/>
        <v>0</v>
      </c>
      <c r="G193" s="39"/>
      <c r="H193" s="39"/>
      <c r="I193" s="39"/>
      <c r="J193" s="39"/>
      <c r="K193" s="39"/>
      <c r="L193" s="39"/>
      <c r="M193" s="39"/>
      <c r="N193" s="46"/>
    </row>
    <row r="194" spans="1:14" x14ac:dyDescent="0.35">
      <c r="A194"/>
      <c r="B194" s="51" t="s">
        <v>397</v>
      </c>
      <c r="C194" s="405"/>
      <c r="D194" s="406"/>
      <c r="E194" s="407"/>
      <c r="F194" s="42">
        <f t="shared" si="2"/>
        <v>0</v>
      </c>
      <c r="G194" s="39"/>
      <c r="H194" s="39"/>
      <c r="I194" s="39"/>
      <c r="J194" s="39"/>
      <c r="K194" s="39"/>
      <c r="L194" s="39"/>
      <c r="M194" s="39"/>
      <c r="N194" s="46"/>
    </row>
    <row r="195" spans="1:14" x14ac:dyDescent="0.35">
      <c r="A195"/>
      <c r="B195" s="51" t="s">
        <v>398</v>
      </c>
      <c r="C195" s="405"/>
      <c r="D195" s="406"/>
      <c r="E195" s="407"/>
      <c r="F195" s="42">
        <f t="shared" si="2"/>
        <v>0</v>
      </c>
      <c r="G195" s="39"/>
      <c r="H195" s="39"/>
      <c r="I195" s="39"/>
      <c r="J195" s="39"/>
      <c r="K195" s="39"/>
      <c r="L195" s="39"/>
      <c r="M195" s="39"/>
      <c r="N195" s="46"/>
    </row>
    <row r="196" spans="1:14" x14ac:dyDescent="0.35">
      <c r="A196"/>
      <c r="B196" s="51" t="s">
        <v>399</v>
      </c>
      <c r="C196" s="405"/>
      <c r="D196" s="406"/>
      <c r="E196" s="407"/>
      <c r="F196" s="42">
        <f t="shared" si="2"/>
        <v>0</v>
      </c>
      <c r="G196" s="39"/>
      <c r="H196" s="39"/>
      <c r="I196" s="39"/>
      <c r="J196" s="39"/>
      <c r="K196" s="39"/>
      <c r="L196" s="39"/>
      <c r="M196" s="39"/>
      <c r="N196" s="46"/>
    </row>
    <row r="197" spans="1:14" x14ac:dyDescent="0.35">
      <c r="A197"/>
      <c r="B197" s="51" t="s">
        <v>400</v>
      </c>
      <c r="C197" s="405"/>
      <c r="D197" s="406"/>
      <c r="E197" s="407"/>
      <c r="F197" s="42">
        <f t="shared" si="2"/>
        <v>0</v>
      </c>
      <c r="G197" s="39"/>
      <c r="H197" s="39"/>
      <c r="I197" s="39"/>
      <c r="J197" s="39"/>
      <c r="K197" s="39"/>
      <c r="L197" s="39"/>
      <c r="M197" s="39"/>
      <c r="N197" s="46"/>
    </row>
    <row r="198" spans="1:14" x14ac:dyDescent="0.35">
      <c r="A198"/>
      <c r="B198" s="51" t="s">
        <v>401</v>
      </c>
      <c r="C198" s="405"/>
      <c r="D198" s="406"/>
      <c r="E198" s="407"/>
      <c r="F198" s="42">
        <f t="shared" si="2"/>
        <v>0</v>
      </c>
      <c r="G198" s="39"/>
      <c r="H198" s="39"/>
      <c r="I198" s="39"/>
      <c r="J198" s="39"/>
      <c r="K198" s="39"/>
      <c r="L198" s="39"/>
      <c r="M198" s="39"/>
      <c r="N198" s="46"/>
    </row>
    <row r="199" spans="1:14" x14ac:dyDescent="0.35">
      <c r="A199"/>
      <c r="B199" s="51" t="s">
        <v>402</v>
      </c>
      <c r="C199" s="405"/>
      <c r="D199" s="406"/>
      <c r="E199" s="407"/>
      <c r="F199" s="42">
        <f t="shared" si="2"/>
        <v>0</v>
      </c>
      <c r="G199" s="39"/>
      <c r="H199" s="39"/>
      <c r="I199" s="39"/>
      <c r="J199" s="39"/>
      <c r="K199" s="39"/>
      <c r="L199" s="39"/>
      <c r="M199" s="39"/>
      <c r="N199" s="46"/>
    </row>
    <row r="200" spans="1:14" x14ac:dyDescent="0.35">
      <c r="A200"/>
      <c r="B200" s="51" t="s">
        <v>403</v>
      </c>
      <c r="C200" s="405"/>
      <c r="D200" s="406"/>
      <c r="E200" s="407"/>
      <c r="F200" s="42">
        <f t="shared" si="2"/>
        <v>0</v>
      </c>
      <c r="G200" s="39"/>
      <c r="H200" s="39"/>
      <c r="I200" s="39"/>
      <c r="J200" s="39"/>
      <c r="K200" s="39"/>
      <c r="L200" s="39"/>
      <c r="M200" s="39"/>
      <c r="N200" s="46"/>
    </row>
    <row r="201" spans="1:14" x14ac:dyDescent="0.35">
      <c r="A201"/>
      <c r="B201" s="51" t="s">
        <v>404</v>
      </c>
      <c r="C201" s="405"/>
      <c r="D201" s="406"/>
      <c r="E201" s="407"/>
      <c r="F201" s="42">
        <f t="shared" si="2"/>
        <v>0</v>
      </c>
      <c r="G201" s="39"/>
      <c r="H201" s="39"/>
      <c r="I201" s="39"/>
      <c r="J201" s="39"/>
      <c r="K201" s="39"/>
      <c r="L201" s="39"/>
      <c r="M201" s="39"/>
      <c r="N201" s="46"/>
    </row>
    <row r="202" spans="1:14" x14ac:dyDescent="0.35">
      <c r="A202"/>
      <c r="B202" s="51" t="s">
        <v>405</v>
      </c>
      <c r="C202" s="405"/>
      <c r="D202" s="406"/>
      <c r="E202" s="407"/>
      <c r="F202" s="42">
        <f t="shared" si="2"/>
        <v>0</v>
      </c>
      <c r="G202" s="39"/>
      <c r="H202" s="39"/>
      <c r="I202" s="39"/>
      <c r="J202" s="39"/>
      <c r="K202" s="39"/>
      <c r="L202" s="39"/>
      <c r="M202" s="39"/>
      <c r="N202" s="46"/>
    </row>
    <row r="203" spans="1:14" x14ac:dyDescent="0.35">
      <c r="A203"/>
      <c r="B203" s="51" t="s">
        <v>406</v>
      </c>
      <c r="C203" s="405"/>
      <c r="D203" s="406"/>
      <c r="E203" s="407"/>
      <c r="F203" s="42">
        <f t="shared" si="2"/>
        <v>0</v>
      </c>
      <c r="G203" s="39"/>
      <c r="H203" s="39"/>
      <c r="I203" s="39"/>
      <c r="J203" s="39"/>
      <c r="K203" s="39"/>
      <c r="L203" s="39"/>
      <c r="M203" s="39"/>
      <c r="N203" s="46"/>
    </row>
    <row r="204" spans="1:14" x14ac:dyDescent="0.35">
      <c r="A204"/>
      <c r="B204" s="51" t="s">
        <v>407</v>
      </c>
      <c r="C204" s="405"/>
      <c r="D204" s="406"/>
      <c r="E204" s="407"/>
      <c r="F204" s="42">
        <f t="shared" si="2"/>
        <v>0</v>
      </c>
      <c r="G204" s="39"/>
      <c r="H204" s="39"/>
      <c r="I204" s="39"/>
      <c r="J204" s="39"/>
      <c r="K204" s="39"/>
      <c r="L204" s="39"/>
      <c r="M204" s="39"/>
      <c r="N204" s="46"/>
    </row>
    <row r="205" spans="1:14" x14ac:dyDescent="0.35">
      <c r="A205"/>
      <c r="B205" s="51" t="s">
        <v>408</v>
      </c>
      <c r="C205" s="405"/>
      <c r="D205" s="406"/>
      <c r="E205" s="407"/>
      <c r="F205" s="42">
        <f t="shared" si="2"/>
        <v>0</v>
      </c>
      <c r="G205" s="39"/>
      <c r="H205" s="39"/>
      <c r="I205" s="39"/>
      <c r="J205" s="39"/>
      <c r="K205" s="39"/>
      <c r="L205" s="39"/>
      <c r="M205" s="39"/>
      <c r="N205" s="46"/>
    </row>
    <row r="206" spans="1:14" x14ac:dyDescent="0.35">
      <c r="A206"/>
      <c r="B206" s="51" t="s">
        <v>409</v>
      </c>
      <c r="C206" s="405"/>
      <c r="D206" s="406"/>
      <c r="E206" s="407"/>
      <c r="F206" s="42">
        <f t="shared" si="2"/>
        <v>0</v>
      </c>
      <c r="G206" s="39"/>
      <c r="H206" s="39"/>
      <c r="I206" s="39"/>
      <c r="J206" s="39"/>
      <c r="K206" s="39"/>
      <c r="L206" s="39"/>
      <c r="M206" s="39"/>
      <c r="N206" s="46"/>
    </row>
    <row r="207" spans="1:14" x14ac:dyDescent="0.35">
      <c r="A207"/>
      <c r="B207" s="51" t="s">
        <v>410</v>
      </c>
      <c r="C207" s="405"/>
      <c r="D207" s="406"/>
      <c r="E207" s="407"/>
      <c r="F207" s="42">
        <f t="shared" si="2"/>
        <v>0</v>
      </c>
      <c r="G207" s="39"/>
      <c r="H207" s="39"/>
      <c r="I207" s="39"/>
      <c r="J207" s="39"/>
      <c r="K207" s="39"/>
      <c r="L207" s="39"/>
      <c r="M207" s="39"/>
      <c r="N207" s="46"/>
    </row>
    <row r="208" spans="1:14" x14ac:dyDescent="0.35">
      <c r="A208"/>
      <c r="B208" s="51" t="s">
        <v>411</v>
      </c>
      <c r="C208" s="405"/>
      <c r="D208" s="406"/>
      <c r="E208" s="407"/>
      <c r="F208" s="42">
        <f t="shared" si="2"/>
        <v>0</v>
      </c>
      <c r="G208" s="39"/>
      <c r="H208" s="39"/>
      <c r="I208" s="39"/>
      <c r="J208" s="39"/>
      <c r="K208" s="39"/>
      <c r="L208" s="39"/>
      <c r="M208" s="39"/>
      <c r="N208" s="46"/>
    </row>
    <row r="209" spans="1:14" x14ac:dyDescent="0.35">
      <c r="A209"/>
      <c r="B209" s="51" t="s">
        <v>412</v>
      </c>
      <c r="C209" s="405"/>
      <c r="D209" s="406"/>
      <c r="E209" s="407"/>
      <c r="F209" s="42">
        <f t="shared" si="2"/>
        <v>0</v>
      </c>
      <c r="G209" s="39"/>
      <c r="H209" s="39"/>
      <c r="I209" s="39"/>
      <c r="J209" s="39"/>
      <c r="K209" s="39"/>
      <c r="L209" s="39"/>
      <c r="M209" s="39"/>
      <c r="N209" s="46"/>
    </row>
    <row r="210" spans="1:14" x14ac:dyDescent="0.35">
      <c r="A210"/>
      <c r="B210" s="51" t="s">
        <v>413</v>
      </c>
      <c r="C210" s="405"/>
      <c r="D210" s="406"/>
      <c r="E210" s="407"/>
      <c r="F210" s="42">
        <f t="shared" si="2"/>
        <v>0</v>
      </c>
      <c r="G210" s="39"/>
      <c r="H210" s="39"/>
      <c r="I210" s="39"/>
      <c r="J210" s="39"/>
      <c r="K210" s="39"/>
      <c r="L210" s="39"/>
      <c r="M210" s="39"/>
      <c r="N210" s="46"/>
    </row>
    <row r="211" spans="1:14" x14ac:dyDescent="0.35">
      <c r="A211"/>
      <c r="B211" s="51" t="s">
        <v>414</v>
      </c>
      <c r="C211" s="405"/>
      <c r="D211" s="406"/>
      <c r="E211" s="407"/>
      <c r="F211" s="42">
        <f t="shared" si="2"/>
        <v>0</v>
      </c>
      <c r="G211" s="39"/>
      <c r="H211" s="39"/>
      <c r="I211" s="39"/>
      <c r="J211" s="39"/>
      <c r="K211" s="39"/>
      <c r="L211" s="39"/>
      <c r="M211" s="39"/>
      <c r="N211" s="46"/>
    </row>
    <row r="212" spans="1:14" x14ac:dyDescent="0.35">
      <c r="A212"/>
      <c r="B212" s="51" t="s">
        <v>415</v>
      </c>
      <c r="C212" s="405"/>
      <c r="D212" s="406"/>
      <c r="E212" s="407"/>
      <c r="F212" s="42">
        <f t="shared" si="2"/>
        <v>0</v>
      </c>
      <c r="G212" s="39"/>
      <c r="H212" s="39"/>
      <c r="I212" s="39"/>
      <c r="J212" s="39"/>
      <c r="K212" s="39"/>
      <c r="L212" s="39"/>
      <c r="M212" s="39"/>
      <c r="N212" s="46"/>
    </row>
    <row r="213" spans="1:14" x14ac:dyDescent="0.35">
      <c r="A213"/>
      <c r="B213" s="51" t="s">
        <v>416</v>
      </c>
      <c r="C213" s="405"/>
      <c r="D213" s="406"/>
      <c r="E213" s="407"/>
      <c r="F213" s="42">
        <f t="shared" si="2"/>
        <v>0</v>
      </c>
      <c r="G213" s="39"/>
      <c r="H213" s="39"/>
      <c r="I213" s="39"/>
      <c r="J213" s="39"/>
      <c r="K213" s="39"/>
      <c r="L213" s="39"/>
      <c r="M213" s="39"/>
      <c r="N213" s="46"/>
    </row>
    <row r="214" spans="1:14" x14ac:dyDescent="0.35">
      <c r="A214"/>
      <c r="B214" s="51" t="s">
        <v>417</v>
      </c>
      <c r="C214" s="405"/>
      <c r="D214" s="406"/>
      <c r="E214" s="407"/>
      <c r="F214" s="42">
        <f t="shared" si="2"/>
        <v>0</v>
      </c>
      <c r="G214" s="39"/>
      <c r="H214" s="39"/>
      <c r="I214" s="39"/>
      <c r="J214" s="39"/>
      <c r="K214" s="39"/>
      <c r="L214" s="39"/>
      <c r="M214" s="39"/>
      <c r="N214" s="46"/>
    </row>
    <row r="215" spans="1:14" x14ac:dyDescent="0.35">
      <c r="A215"/>
      <c r="B215" s="51" t="s">
        <v>418</v>
      </c>
      <c r="C215" s="405"/>
      <c r="D215" s="406"/>
      <c r="E215" s="407"/>
      <c r="F215" s="42">
        <f t="shared" si="2"/>
        <v>0</v>
      </c>
      <c r="G215" s="39"/>
      <c r="H215" s="39"/>
      <c r="I215" s="39"/>
      <c r="J215" s="39"/>
      <c r="K215" s="39"/>
      <c r="L215" s="39"/>
      <c r="M215" s="39"/>
      <c r="N215" s="46"/>
    </row>
    <row r="216" spans="1:14" x14ac:dyDescent="0.35">
      <c r="A216"/>
      <c r="B216" s="51" t="s">
        <v>419</v>
      </c>
      <c r="C216" s="405"/>
      <c r="D216" s="406"/>
      <c r="E216" s="407"/>
      <c r="F216" s="42">
        <f t="shared" si="2"/>
        <v>0</v>
      </c>
      <c r="G216" s="39"/>
      <c r="H216" s="39"/>
      <c r="I216" s="39"/>
      <c r="J216" s="39"/>
      <c r="K216" s="39"/>
      <c r="L216" s="39"/>
      <c r="M216" s="39"/>
      <c r="N216" s="46"/>
    </row>
    <row r="217" spans="1:14" x14ac:dyDescent="0.35">
      <c r="A217"/>
      <c r="B217" s="51" t="s">
        <v>420</v>
      </c>
      <c r="C217" s="405"/>
      <c r="D217" s="406"/>
      <c r="E217" s="407"/>
      <c r="F217" s="42">
        <f t="shared" si="2"/>
        <v>0</v>
      </c>
      <c r="G217" s="39"/>
      <c r="H217" s="39"/>
      <c r="I217" s="39"/>
      <c r="J217" s="39"/>
      <c r="K217" s="39"/>
      <c r="L217" s="39"/>
      <c r="M217" s="39"/>
      <c r="N217" s="46"/>
    </row>
    <row r="218" spans="1:14" x14ac:dyDescent="0.35">
      <c r="A218"/>
      <c r="B218" s="51" t="s">
        <v>421</v>
      </c>
      <c r="C218" s="405"/>
      <c r="D218" s="406"/>
      <c r="E218" s="407"/>
      <c r="F218" s="42">
        <f t="shared" si="2"/>
        <v>0</v>
      </c>
      <c r="G218" s="39"/>
      <c r="H218" s="39"/>
      <c r="I218" s="39"/>
      <c r="J218" s="39"/>
      <c r="K218" s="39"/>
      <c r="L218" s="39"/>
      <c r="M218" s="39"/>
      <c r="N218" s="46"/>
    </row>
    <row r="219" spans="1:14" x14ac:dyDescent="0.35">
      <c r="A219"/>
      <c r="B219" s="51" t="s">
        <v>422</v>
      </c>
      <c r="C219" s="405"/>
      <c r="D219" s="406"/>
      <c r="E219" s="407"/>
      <c r="F219" s="42">
        <f t="shared" si="2"/>
        <v>0</v>
      </c>
      <c r="G219" s="39"/>
      <c r="H219" s="39"/>
      <c r="I219" s="39"/>
      <c r="J219" s="39"/>
      <c r="K219" s="39"/>
      <c r="L219" s="39"/>
      <c r="M219" s="39"/>
      <c r="N219" s="46"/>
    </row>
    <row r="220" spans="1:14" x14ac:dyDescent="0.35">
      <c r="A220"/>
      <c r="B220" s="51" t="s">
        <v>423</v>
      </c>
      <c r="C220" s="405"/>
      <c r="D220" s="406"/>
      <c r="E220" s="407"/>
      <c r="F220" s="42">
        <f t="shared" si="2"/>
        <v>0</v>
      </c>
      <c r="G220" s="39"/>
      <c r="H220" s="39"/>
      <c r="I220" s="39"/>
      <c r="J220" s="39"/>
      <c r="K220" s="39"/>
      <c r="L220" s="39"/>
      <c r="M220" s="39"/>
      <c r="N220" s="46"/>
    </row>
    <row r="221" spans="1:14" x14ac:dyDescent="0.35">
      <c r="A221"/>
      <c r="B221" s="51" t="s">
        <v>424</v>
      </c>
      <c r="C221" s="405"/>
      <c r="D221" s="406"/>
      <c r="E221" s="407"/>
      <c r="F221" s="42">
        <f t="shared" si="2"/>
        <v>0</v>
      </c>
      <c r="G221" s="39"/>
      <c r="H221" s="39"/>
      <c r="I221" s="39"/>
      <c r="J221" s="39"/>
      <c r="K221" s="39"/>
      <c r="L221" s="39"/>
      <c r="M221" s="39"/>
      <c r="N221" s="46"/>
    </row>
    <row r="222" spans="1:14" x14ac:dyDescent="0.35">
      <c r="A222"/>
      <c r="B222" s="51" t="s">
        <v>425</v>
      </c>
      <c r="C222" s="405"/>
      <c r="D222" s="406"/>
      <c r="E222" s="407"/>
      <c r="F222" s="42">
        <f t="shared" si="2"/>
        <v>0</v>
      </c>
      <c r="G222" s="39"/>
      <c r="H222" s="39"/>
      <c r="I222" s="39"/>
      <c r="J222" s="39"/>
      <c r="K222" s="39"/>
      <c r="L222" s="39"/>
      <c r="M222" s="39"/>
      <c r="N222" s="46"/>
    </row>
    <row r="223" spans="1:14" x14ac:dyDescent="0.35">
      <c r="A223"/>
      <c r="B223" s="51" t="s">
        <v>426</v>
      </c>
      <c r="C223" s="405"/>
      <c r="D223" s="406"/>
      <c r="E223" s="407"/>
      <c r="F223" s="42">
        <f t="shared" si="2"/>
        <v>0</v>
      </c>
      <c r="G223" s="39"/>
      <c r="H223" s="39"/>
      <c r="I223" s="39"/>
      <c r="J223" s="39"/>
      <c r="K223" s="39"/>
      <c r="L223" s="39"/>
      <c r="M223" s="39"/>
      <c r="N223" s="46"/>
    </row>
    <row r="224" spans="1:14" x14ac:dyDescent="0.35">
      <c r="A224"/>
      <c r="B224" s="51" t="s">
        <v>427</v>
      </c>
      <c r="C224" s="405"/>
      <c r="D224" s="406"/>
      <c r="E224" s="407"/>
      <c r="F224" s="42">
        <f t="shared" si="2"/>
        <v>0</v>
      </c>
      <c r="G224" s="39"/>
      <c r="H224" s="39"/>
      <c r="I224" s="39"/>
      <c r="J224" s="39"/>
      <c r="K224" s="39"/>
      <c r="L224" s="39"/>
      <c r="M224" s="39"/>
      <c r="N224" s="46"/>
    </row>
    <row r="225" spans="1:14" x14ac:dyDescent="0.35">
      <c r="A225"/>
      <c r="B225" s="51" t="s">
        <v>428</v>
      </c>
      <c r="C225" s="405"/>
      <c r="D225" s="406"/>
      <c r="E225" s="407"/>
      <c r="F225" s="42">
        <f t="shared" si="2"/>
        <v>0</v>
      </c>
      <c r="G225" s="39"/>
      <c r="H225" s="39"/>
      <c r="I225" s="39"/>
      <c r="J225" s="39"/>
      <c r="K225" s="39"/>
      <c r="L225" s="39"/>
      <c r="M225" s="39"/>
      <c r="N225" s="46"/>
    </row>
    <row r="226" spans="1:14" x14ac:dyDescent="0.35">
      <c r="A226"/>
      <c r="B226" s="51" t="s">
        <v>429</v>
      </c>
      <c r="C226" s="405"/>
      <c r="D226" s="406"/>
      <c r="E226" s="407"/>
      <c r="F226" s="42">
        <f t="shared" si="2"/>
        <v>0</v>
      </c>
      <c r="G226" s="39"/>
      <c r="H226" s="39"/>
      <c r="I226" s="39"/>
      <c r="J226" s="39"/>
      <c r="K226" s="39"/>
      <c r="L226" s="39"/>
      <c r="M226" s="39"/>
      <c r="N226" s="46"/>
    </row>
    <row r="227" spans="1:14" x14ac:dyDescent="0.35">
      <c r="A227"/>
      <c r="B227" s="51" t="s">
        <v>430</v>
      </c>
      <c r="C227" s="405"/>
      <c r="D227" s="406"/>
      <c r="E227" s="407"/>
      <c r="F227" s="42">
        <f t="shared" si="2"/>
        <v>0</v>
      </c>
      <c r="G227" s="39"/>
      <c r="H227" s="39"/>
      <c r="I227" s="39"/>
      <c r="J227" s="39"/>
      <c r="K227" s="39"/>
      <c r="L227" s="39"/>
      <c r="M227" s="39"/>
      <c r="N227" s="46"/>
    </row>
    <row r="228" spans="1:14" x14ac:dyDescent="0.35">
      <c r="A228"/>
      <c r="B228" s="51" t="s">
        <v>431</v>
      </c>
      <c r="C228" s="405"/>
      <c r="D228" s="406"/>
      <c r="E228" s="407"/>
      <c r="F228" s="42">
        <f t="shared" si="2"/>
        <v>0</v>
      </c>
      <c r="G228" s="39"/>
      <c r="H228" s="39"/>
      <c r="I228" s="39"/>
      <c r="J228" s="39"/>
      <c r="K228" s="39"/>
      <c r="L228" s="39"/>
      <c r="M228" s="39"/>
      <c r="N228" s="46"/>
    </row>
    <row r="229" spans="1:14" x14ac:dyDescent="0.35">
      <c r="A229"/>
      <c r="B229" s="51" t="s">
        <v>432</v>
      </c>
      <c r="C229" s="405"/>
      <c r="D229" s="406"/>
      <c r="E229" s="407"/>
      <c r="F229" s="42">
        <f t="shared" si="2"/>
        <v>0</v>
      </c>
      <c r="G229" s="39"/>
      <c r="H229" s="39"/>
      <c r="I229" s="39"/>
      <c r="J229" s="39"/>
      <c r="K229" s="39"/>
      <c r="L229" s="39"/>
      <c r="M229" s="39"/>
      <c r="N229" s="46"/>
    </row>
    <row r="230" spans="1:14" x14ac:dyDescent="0.35">
      <c r="A230"/>
      <c r="B230" s="51" t="s">
        <v>433</v>
      </c>
      <c r="C230" s="405"/>
      <c r="D230" s="406"/>
      <c r="E230" s="407"/>
      <c r="F230" s="42">
        <f t="shared" si="2"/>
        <v>0</v>
      </c>
      <c r="G230" s="39"/>
      <c r="H230" s="39"/>
      <c r="I230" s="39"/>
      <c r="J230" s="39"/>
      <c r="K230" s="39"/>
      <c r="L230" s="39"/>
      <c r="M230" s="39"/>
      <c r="N230" s="46"/>
    </row>
    <row r="231" spans="1:14" x14ac:dyDescent="0.35">
      <c r="A231"/>
      <c r="B231" s="51" t="s">
        <v>434</v>
      </c>
      <c r="C231" s="405"/>
      <c r="D231" s="406"/>
      <c r="E231" s="407"/>
      <c r="F231" s="42">
        <f t="shared" si="2"/>
        <v>0</v>
      </c>
      <c r="G231" s="39"/>
      <c r="H231" s="39"/>
      <c r="I231" s="39"/>
      <c r="J231" s="39"/>
      <c r="K231" s="39"/>
      <c r="L231" s="39"/>
      <c r="M231" s="39"/>
      <c r="N231" s="46"/>
    </row>
    <row r="232" spans="1:14" x14ac:dyDescent="0.35">
      <c r="A232"/>
      <c r="B232" s="51" t="s">
        <v>435</v>
      </c>
      <c r="C232" s="405"/>
      <c r="D232" s="406"/>
      <c r="E232" s="407"/>
      <c r="F232" s="42">
        <f t="shared" si="2"/>
        <v>0</v>
      </c>
      <c r="G232" s="39"/>
      <c r="H232" s="39"/>
      <c r="I232" s="39"/>
      <c r="J232" s="39"/>
      <c r="K232" s="39"/>
      <c r="L232" s="39"/>
      <c r="M232" s="39"/>
      <c r="N232" s="46"/>
    </row>
    <row r="233" spans="1:14" x14ac:dyDescent="0.35">
      <c r="A233"/>
      <c r="B233" s="51" t="s">
        <v>436</v>
      </c>
      <c r="C233" s="405"/>
      <c r="D233" s="406"/>
      <c r="E233" s="407"/>
      <c r="F233" s="42">
        <f t="shared" si="2"/>
        <v>0</v>
      </c>
      <c r="G233" s="39"/>
      <c r="H233" s="39"/>
      <c r="I233" s="39"/>
      <c r="J233" s="39"/>
      <c r="K233" s="39"/>
      <c r="L233" s="39"/>
      <c r="M233" s="39"/>
      <c r="N233" s="46"/>
    </row>
    <row r="234" spans="1:14" x14ac:dyDescent="0.35">
      <c r="A234"/>
      <c r="B234" s="51" t="s">
        <v>437</v>
      </c>
      <c r="C234" s="405"/>
      <c r="D234" s="406"/>
      <c r="E234" s="407"/>
      <c r="F234" s="42">
        <f t="shared" si="2"/>
        <v>0</v>
      </c>
      <c r="G234" s="39"/>
      <c r="H234" s="39"/>
      <c r="I234" s="39"/>
      <c r="J234" s="39"/>
      <c r="K234" s="39"/>
      <c r="L234" s="39"/>
      <c r="M234" s="39"/>
      <c r="N234" s="46"/>
    </row>
    <row r="235" spans="1:14" x14ac:dyDescent="0.35">
      <c r="A235"/>
      <c r="B235" s="51" t="s">
        <v>438</v>
      </c>
      <c r="C235" s="405"/>
      <c r="D235" s="406"/>
      <c r="E235" s="407"/>
      <c r="F235" s="42">
        <f t="shared" si="2"/>
        <v>0</v>
      </c>
      <c r="G235" s="39"/>
      <c r="H235" s="39"/>
      <c r="I235" s="39"/>
      <c r="J235" s="39"/>
      <c r="K235" s="39"/>
      <c r="L235" s="39"/>
      <c r="M235" s="39"/>
      <c r="N235" s="46"/>
    </row>
    <row r="236" spans="1:14" x14ac:dyDescent="0.35">
      <c r="A236"/>
      <c r="B236" s="51" t="s">
        <v>439</v>
      </c>
      <c r="C236" s="405"/>
      <c r="D236" s="406"/>
      <c r="E236" s="407"/>
      <c r="F236" s="42">
        <f t="shared" si="2"/>
        <v>0</v>
      </c>
      <c r="G236" s="39"/>
      <c r="H236" s="39"/>
      <c r="I236" s="39"/>
      <c r="J236" s="39"/>
      <c r="K236" s="39"/>
      <c r="L236" s="39"/>
      <c r="M236" s="39"/>
      <c r="N236" s="46"/>
    </row>
    <row r="237" spans="1:14" x14ac:dyDescent="0.35">
      <c r="A237"/>
      <c r="B237" s="51" t="s">
        <v>440</v>
      </c>
      <c r="C237" s="405"/>
      <c r="D237" s="406"/>
      <c r="E237" s="407"/>
      <c r="F237" s="42">
        <f t="shared" si="2"/>
        <v>0</v>
      </c>
      <c r="G237" s="39"/>
      <c r="H237" s="39"/>
      <c r="I237" s="39"/>
      <c r="J237" s="39"/>
      <c r="K237" s="39"/>
      <c r="L237" s="39"/>
      <c r="M237" s="39"/>
      <c r="N237" s="46"/>
    </row>
    <row r="238" spans="1:14" x14ac:dyDescent="0.35">
      <c r="A238"/>
      <c r="B238" s="51" t="s">
        <v>441</v>
      </c>
      <c r="C238" s="405"/>
      <c r="D238" s="406"/>
      <c r="E238" s="407"/>
      <c r="F238" s="42">
        <f t="shared" si="2"/>
        <v>0</v>
      </c>
      <c r="G238" s="39"/>
      <c r="H238" s="39"/>
      <c r="I238" s="39"/>
      <c r="J238" s="39"/>
      <c r="K238" s="39"/>
      <c r="L238" s="39"/>
      <c r="M238" s="39"/>
      <c r="N238" s="46"/>
    </row>
    <row r="239" spans="1:14" x14ac:dyDescent="0.35">
      <c r="A239"/>
      <c r="B239" s="51" t="s">
        <v>442</v>
      </c>
      <c r="C239" s="405"/>
      <c r="D239" s="406"/>
      <c r="E239" s="407"/>
      <c r="F239" s="42">
        <f t="shared" si="2"/>
        <v>0</v>
      </c>
      <c r="G239" s="39"/>
      <c r="H239" s="39"/>
      <c r="I239" s="39"/>
      <c r="J239" s="39"/>
      <c r="K239" s="39"/>
      <c r="L239" s="39"/>
      <c r="M239" s="39"/>
      <c r="N239" s="46"/>
    </row>
    <row r="240" spans="1:14" x14ac:dyDescent="0.35">
      <c r="A240"/>
      <c r="B240" s="51" t="s">
        <v>443</v>
      </c>
      <c r="C240" s="405"/>
      <c r="D240" s="406"/>
      <c r="E240" s="407"/>
      <c r="F240" s="42">
        <f t="shared" si="2"/>
        <v>0</v>
      </c>
      <c r="G240" s="39"/>
      <c r="H240" s="39"/>
      <c r="I240" s="39"/>
      <c r="J240" s="39"/>
      <c r="K240" s="39"/>
      <c r="L240" s="39"/>
      <c r="M240" s="39"/>
      <c r="N240" s="46"/>
    </row>
    <row r="241" spans="1:14" x14ac:dyDescent="0.35">
      <c r="A241"/>
      <c r="B241" s="51" t="s">
        <v>444</v>
      </c>
      <c r="C241" s="405"/>
      <c r="D241" s="406"/>
      <c r="E241" s="407"/>
      <c r="F241" s="42">
        <f t="shared" si="2"/>
        <v>0</v>
      </c>
      <c r="G241" s="39"/>
      <c r="H241" s="39"/>
      <c r="I241" s="39"/>
      <c r="J241" s="39"/>
      <c r="K241" s="39"/>
      <c r="L241" s="39"/>
      <c r="M241" s="39"/>
      <c r="N241" s="46"/>
    </row>
    <row r="242" spans="1:14" x14ac:dyDescent="0.35">
      <c r="A242"/>
      <c r="B242" s="51" t="s">
        <v>445</v>
      </c>
      <c r="C242" s="405"/>
      <c r="D242" s="406"/>
      <c r="E242" s="407"/>
      <c r="F242" s="42">
        <f t="shared" si="2"/>
        <v>0</v>
      </c>
      <c r="G242" s="39"/>
      <c r="H242" s="39"/>
      <c r="I242" s="39"/>
      <c r="J242" s="39"/>
      <c r="K242" s="39"/>
      <c r="L242" s="39"/>
      <c r="M242" s="39"/>
      <c r="N242" s="46"/>
    </row>
    <row r="243" spans="1:14" x14ac:dyDescent="0.35">
      <c r="A243"/>
      <c r="B243" s="51" t="s">
        <v>446</v>
      </c>
      <c r="C243" s="405"/>
      <c r="D243" s="406"/>
      <c r="E243" s="407"/>
      <c r="F243" s="42">
        <f t="shared" si="2"/>
        <v>0</v>
      </c>
      <c r="G243" s="39"/>
      <c r="H243" s="39"/>
      <c r="I243" s="39"/>
      <c r="J243" s="39"/>
      <c r="K243" s="39"/>
      <c r="L243" s="39"/>
      <c r="M243" s="39"/>
      <c r="N243" s="46"/>
    </row>
    <row r="244" spans="1:14" x14ac:dyDescent="0.35">
      <c r="A244"/>
      <c r="B244" s="51" t="s">
        <v>447</v>
      </c>
      <c r="C244" s="405"/>
      <c r="D244" s="406"/>
      <c r="E244" s="407"/>
      <c r="F244" s="42">
        <f t="shared" si="2"/>
        <v>0</v>
      </c>
      <c r="G244" s="39"/>
      <c r="H244" s="39"/>
      <c r="I244" s="39"/>
      <c r="J244" s="39"/>
      <c r="K244" s="39"/>
      <c r="L244" s="39"/>
      <c r="M244" s="39"/>
      <c r="N244" s="46"/>
    </row>
    <row r="245" spans="1:14" x14ac:dyDescent="0.35">
      <c r="A245"/>
      <c r="B245" s="51" t="s">
        <v>448</v>
      </c>
      <c r="C245" s="405"/>
      <c r="D245" s="406"/>
      <c r="E245" s="407"/>
      <c r="F245" s="42">
        <f t="shared" si="2"/>
        <v>0</v>
      </c>
      <c r="G245" s="39"/>
      <c r="H245" s="39"/>
      <c r="I245" s="39"/>
      <c r="J245" s="39"/>
      <c r="K245" s="39"/>
      <c r="L245" s="39"/>
      <c r="M245" s="39"/>
      <c r="N245" s="46"/>
    </row>
    <row r="246" spans="1:14" x14ac:dyDescent="0.35">
      <c r="A246"/>
      <c r="B246" s="51" t="s">
        <v>449</v>
      </c>
      <c r="C246" s="405"/>
      <c r="D246" s="406"/>
      <c r="E246" s="407"/>
      <c r="F246" s="42">
        <f t="shared" si="2"/>
        <v>0</v>
      </c>
      <c r="G246" s="39"/>
      <c r="H246" s="39"/>
      <c r="I246" s="39"/>
      <c r="J246" s="39"/>
      <c r="K246" s="39"/>
      <c r="L246" s="39"/>
      <c r="M246" s="39"/>
      <c r="N246" s="46"/>
    </row>
    <row r="247" spans="1:14" x14ac:dyDescent="0.35">
      <c r="A247"/>
      <c r="B247" s="51" t="s">
        <v>450</v>
      </c>
      <c r="C247" s="405"/>
      <c r="D247" s="406"/>
      <c r="E247" s="407"/>
      <c r="F247" s="42">
        <f t="shared" si="2"/>
        <v>0</v>
      </c>
      <c r="G247" s="39"/>
      <c r="H247" s="39"/>
      <c r="I247" s="39"/>
      <c r="J247" s="39"/>
      <c r="K247" s="39"/>
      <c r="L247" s="39"/>
      <c r="M247" s="39"/>
      <c r="N247" s="46"/>
    </row>
    <row r="248" spans="1:14" x14ac:dyDescent="0.35">
      <c r="A248"/>
      <c r="B248" s="51" t="s">
        <v>451</v>
      </c>
      <c r="C248" s="405"/>
      <c r="D248" s="406"/>
      <c r="E248" s="407"/>
      <c r="F248" s="42">
        <f t="shared" si="2"/>
        <v>0</v>
      </c>
      <c r="G248" s="39"/>
      <c r="H248" s="39"/>
      <c r="I248" s="39"/>
      <c r="J248" s="39"/>
      <c r="K248" s="39"/>
      <c r="L248" s="39"/>
      <c r="M248" s="39"/>
      <c r="N248" s="46"/>
    </row>
    <row r="249" spans="1:14" x14ac:dyDescent="0.35">
      <c r="A249"/>
      <c r="B249" s="51" t="s">
        <v>452</v>
      </c>
      <c r="C249" s="405"/>
      <c r="D249" s="406"/>
      <c r="E249" s="407"/>
      <c r="F249" s="42">
        <f t="shared" si="2"/>
        <v>0</v>
      </c>
      <c r="G249" s="39"/>
      <c r="H249" s="39"/>
      <c r="I249" s="39"/>
      <c r="J249" s="39"/>
      <c r="K249" s="39"/>
      <c r="L249" s="39"/>
      <c r="M249" s="39"/>
      <c r="N249" s="46"/>
    </row>
    <row r="250" spans="1:14" x14ac:dyDescent="0.35">
      <c r="A250"/>
      <c r="B250" s="51" t="s">
        <v>453</v>
      </c>
      <c r="C250" s="405"/>
      <c r="D250" s="406"/>
      <c r="E250" s="407"/>
      <c r="F250" s="42">
        <f t="shared" si="2"/>
        <v>0</v>
      </c>
      <c r="G250" s="39"/>
      <c r="H250" s="39"/>
      <c r="I250" s="39"/>
      <c r="J250" s="39"/>
      <c r="K250" s="39"/>
      <c r="L250" s="39"/>
      <c r="M250" s="39"/>
      <c r="N250" s="46"/>
    </row>
    <row r="251" spans="1:14" x14ac:dyDescent="0.35">
      <c r="A251"/>
      <c r="B251" s="51" t="s">
        <v>454</v>
      </c>
      <c r="C251" s="405"/>
      <c r="D251" s="406"/>
      <c r="E251" s="407"/>
      <c r="F251" s="42">
        <f t="shared" ref="F251:F314" si="3">COUNTIF(B$4:KO$55,B251)</f>
        <v>0</v>
      </c>
      <c r="G251" s="39"/>
      <c r="H251" s="39"/>
      <c r="I251" s="39"/>
      <c r="J251" s="39"/>
      <c r="K251" s="39"/>
      <c r="L251" s="39"/>
      <c r="M251" s="39"/>
      <c r="N251" s="46"/>
    </row>
    <row r="252" spans="1:14" x14ac:dyDescent="0.35">
      <c r="A252"/>
      <c r="B252" s="51" t="s">
        <v>455</v>
      </c>
      <c r="C252" s="405"/>
      <c r="D252" s="406"/>
      <c r="E252" s="407"/>
      <c r="F252" s="42">
        <f t="shared" si="3"/>
        <v>0</v>
      </c>
      <c r="G252" s="39"/>
      <c r="H252" s="39"/>
      <c r="I252" s="39"/>
      <c r="J252" s="39"/>
      <c r="K252" s="39"/>
      <c r="L252" s="39"/>
      <c r="M252" s="39"/>
      <c r="N252" s="46"/>
    </row>
    <row r="253" spans="1:14" x14ac:dyDescent="0.35">
      <c r="A253"/>
      <c r="B253" s="51" t="s">
        <v>456</v>
      </c>
      <c r="C253" s="405"/>
      <c r="D253" s="406"/>
      <c r="E253" s="407"/>
      <c r="F253" s="42">
        <f t="shared" si="3"/>
        <v>0</v>
      </c>
      <c r="G253" s="39"/>
      <c r="H253" s="39"/>
      <c r="I253" s="39"/>
      <c r="J253" s="39"/>
      <c r="K253" s="39"/>
      <c r="L253" s="39"/>
      <c r="M253" s="39"/>
      <c r="N253" s="46"/>
    </row>
    <row r="254" spans="1:14" x14ac:dyDescent="0.35">
      <c r="A254"/>
      <c r="B254" s="51" t="s">
        <v>457</v>
      </c>
      <c r="C254" s="405"/>
      <c r="D254" s="406"/>
      <c r="E254" s="407"/>
      <c r="F254" s="42">
        <f t="shared" si="3"/>
        <v>0</v>
      </c>
      <c r="G254" s="39"/>
      <c r="H254" s="39"/>
      <c r="I254" s="39"/>
      <c r="J254" s="39"/>
      <c r="K254" s="39"/>
      <c r="L254" s="39"/>
      <c r="M254" s="39"/>
      <c r="N254" s="46"/>
    </row>
    <row r="255" spans="1:14" x14ac:dyDescent="0.35">
      <c r="A255"/>
      <c r="B255" s="51" t="s">
        <v>458</v>
      </c>
      <c r="C255" s="405"/>
      <c r="D255" s="406"/>
      <c r="E255" s="407"/>
      <c r="F255" s="42">
        <f t="shared" si="3"/>
        <v>0</v>
      </c>
      <c r="G255" s="39"/>
      <c r="H255" s="39"/>
      <c r="I255" s="39"/>
      <c r="J255" s="39"/>
      <c r="K255" s="39"/>
      <c r="L255" s="39"/>
      <c r="M255" s="39"/>
      <c r="N255" s="46"/>
    </row>
    <row r="256" spans="1:14" x14ac:dyDescent="0.35">
      <c r="A256"/>
      <c r="B256" s="51" t="s">
        <v>459</v>
      </c>
      <c r="C256" s="405"/>
      <c r="D256" s="406"/>
      <c r="E256" s="407"/>
      <c r="F256" s="42">
        <f t="shared" si="3"/>
        <v>0</v>
      </c>
      <c r="G256" s="39"/>
      <c r="H256" s="39"/>
      <c r="I256" s="39"/>
      <c r="J256" s="39"/>
      <c r="K256" s="39"/>
      <c r="L256" s="39"/>
      <c r="M256" s="39"/>
      <c r="N256" s="46"/>
    </row>
    <row r="257" spans="1:14" x14ac:dyDescent="0.35">
      <c r="A257"/>
      <c r="B257" s="51" t="s">
        <v>460</v>
      </c>
      <c r="C257" s="405"/>
      <c r="D257" s="406"/>
      <c r="E257" s="407"/>
      <c r="F257" s="42">
        <f t="shared" si="3"/>
        <v>0</v>
      </c>
      <c r="G257" s="39"/>
      <c r="H257" s="39"/>
      <c r="I257" s="39"/>
      <c r="J257" s="39"/>
      <c r="K257" s="39"/>
      <c r="L257" s="39"/>
      <c r="M257" s="39"/>
      <c r="N257" s="46"/>
    </row>
    <row r="258" spans="1:14" x14ac:dyDescent="0.35">
      <c r="A258"/>
      <c r="B258" s="51" t="s">
        <v>461</v>
      </c>
      <c r="C258" s="405"/>
      <c r="D258" s="406"/>
      <c r="E258" s="407"/>
      <c r="F258" s="42">
        <f t="shared" si="3"/>
        <v>0</v>
      </c>
      <c r="G258" s="39"/>
      <c r="H258" s="39"/>
      <c r="I258" s="39"/>
      <c r="J258" s="39"/>
      <c r="K258" s="39"/>
      <c r="L258" s="39"/>
      <c r="M258" s="39"/>
      <c r="N258" s="46"/>
    </row>
    <row r="259" spans="1:14" x14ac:dyDescent="0.35">
      <c r="A259"/>
      <c r="B259" s="51" t="s">
        <v>462</v>
      </c>
      <c r="C259" s="405"/>
      <c r="D259" s="406"/>
      <c r="E259" s="407"/>
      <c r="F259" s="42">
        <f t="shared" si="3"/>
        <v>0</v>
      </c>
      <c r="G259" s="39"/>
      <c r="H259" s="39"/>
      <c r="I259" s="39"/>
      <c r="J259" s="39"/>
      <c r="K259" s="39"/>
      <c r="L259" s="39"/>
      <c r="M259" s="39"/>
      <c r="N259" s="46"/>
    </row>
    <row r="260" spans="1:14" x14ac:dyDescent="0.35">
      <c r="A260"/>
      <c r="B260" s="51" t="s">
        <v>463</v>
      </c>
      <c r="C260" s="405"/>
      <c r="D260" s="406"/>
      <c r="E260" s="407"/>
      <c r="F260" s="42">
        <f t="shared" si="3"/>
        <v>0</v>
      </c>
      <c r="G260" s="39"/>
      <c r="H260" s="39"/>
      <c r="I260" s="39"/>
      <c r="J260" s="39"/>
      <c r="K260" s="39"/>
      <c r="L260" s="39"/>
      <c r="M260" s="39"/>
      <c r="N260" s="46"/>
    </row>
    <row r="261" spans="1:14" x14ac:dyDescent="0.35">
      <c r="A261"/>
      <c r="B261" s="51" t="s">
        <v>464</v>
      </c>
      <c r="C261" s="405"/>
      <c r="D261" s="406"/>
      <c r="E261" s="407"/>
      <c r="F261" s="42">
        <f t="shared" si="3"/>
        <v>0</v>
      </c>
      <c r="G261" s="39"/>
      <c r="H261" s="39"/>
      <c r="I261" s="39"/>
      <c r="J261" s="39"/>
      <c r="K261" s="39"/>
      <c r="L261" s="39"/>
      <c r="M261" s="39"/>
      <c r="N261" s="46"/>
    </row>
    <row r="262" spans="1:14" x14ac:dyDescent="0.35">
      <c r="A262"/>
      <c r="B262" s="51" t="s">
        <v>465</v>
      </c>
      <c r="C262" s="405"/>
      <c r="D262" s="406"/>
      <c r="E262" s="407"/>
      <c r="F262" s="42">
        <f t="shared" si="3"/>
        <v>0</v>
      </c>
      <c r="G262" s="39"/>
      <c r="H262" s="39"/>
      <c r="I262" s="39"/>
      <c r="J262" s="39"/>
      <c r="K262" s="39"/>
      <c r="L262" s="39"/>
      <c r="M262" s="39"/>
      <c r="N262" s="46"/>
    </row>
    <row r="263" spans="1:14" x14ac:dyDescent="0.35">
      <c r="A263"/>
      <c r="B263" s="51" t="s">
        <v>466</v>
      </c>
      <c r="C263" s="405"/>
      <c r="D263" s="406"/>
      <c r="E263" s="407"/>
      <c r="F263" s="42">
        <f t="shared" si="3"/>
        <v>0</v>
      </c>
      <c r="G263" s="39"/>
      <c r="H263" s="39"/>
      <c r="I263" s="39"/>
      <c r="J263" s="39"/>
      <c r="K263" s="39"/>
      <c r="L263" s="39"/>
      <c r="M263" s="39"/>
      <c r="N263" s="46"/>
    </row>
    <row r="264" spans="1:14" x14ac:dyDescent="0.35">
      <c r="A264"/>
      <c r="B264" s="51" t="s">
        <v>467</v>
      </c>
      <c r="C264" s="405"/>
      <c r="D264" s="406"/>
      <c r="E264" s="407"/>
      <c r="F264" s="42">
        <f t="shared" si="3"/>
        <v>0</v>
      </c>
      <c r="G264" s="39"/>
      <c r="H264" s="39"/>
      <c r="I264" s="39"/>
      <c r="J264" s="39"/>
      <c r="K264" s="39"/>
      <c r="L264" s="39"/>
      <c r="M264" s="39"/>
      <c r="N264" s="46"/>
    </row>
    <row r="265" spans="1:14" x14ac:dyDescent="0.35">
      <c r="A265"/>
      <c r="B265" s="51" t="s">
        <v>468</v>
      </c>
      <c r="C265" s="405"/>
      <c r="D265" s="406"/>
      <c r="E265" s="407"/>
      <c r="F265" s="42">
        <f t="shared" si="3"/>
        <v>0</v>
      </c>
      <c r="G265" s="39"/>
      <c r="H265" s="39"/>
      <c r="I265" s="39"/>
      <c r="J265" s="39"/>
      <c r="K265" s="39"/>
      <c r="L265" s="39"/>
      <c r="M265" s="39"/>
      <c r="N265" s="46"/>
    </row>
    <row r="266" spans="1:14" x14ac:dyDescent="0.35">
      <c r="A266"/>
      <c r="B266" s="51" t="s">
        <v>469</v>
      </c>
      <c r="C266" s="405"/>
      <c r="D266" s="406"/>
      <c r="E266" s="407"/>
      <c r="F266" s="42">
        <f t="shared" si="3"/>
        <v>0</v>
      </c>
      <c r="G266" s="39"/>
      <c r="H266" s="39"/>
      <c r="I266" s="39"/>
      <c r="J266" s="39"/>
      <c r="K266" s="39"/>
      <c r="L266" s="39"/>
      <c r="M266" s="39"/>
      <c r="N266" s="46"/>
    </row>
    <row r="267" spans="1:14" x14ac:dyDescent="0.35">
      <c r="A267"/>
      <c r="B267" s="51" t="s">
        <v>470</v>
      </c>
      <c r="C267" s="405"/>
      <c r="D267" s="406"/>
      <c r="E267" s="407"/>
      <c r="F267" s="42">
        <f t="shared" si="3"/>
        <v>0</v>
      </c>
      <c r="G267" s="39"/>
      <c r="H267" s="39"/>
      <c r="I267" s="39"/>
      <c r="J267" s="39"/>
      <c r="K267" s="39"/>
      <c r="L267" s="39"/>
      <c r="M267" s="39"/>
      <c r="N267" s="46"/>
    </row>
    <row r="268" spans="1:14" x14ac:dyDescent="0.35">
      <c r="A268"/>
      <c r="B268" s="51" t="s">
        <v>471</v>
      </c>
      <c r="C268" s="405"/>
      <c r="D268" s="406"/>
      <c r="E268" s="407"/>
      <c r="F268" s="42">
        <f t="shared" si="3"/>
        <v>0</v>
      </c>
      <c r="G268" s="39"/>
      <c r="H268" s="39"/>
      <c r="I268" s="39"/>
      <c r="J268" s="39"/>
      <c r="K268" s="39"/>
      <c r="L268" s="39"/>
      <c r="M268" s="39"/>
      <c r="N268" s="46"/>
    </row>
    <row r="269" spans="1:14" x14ac:dyDescent="0.35">
      <c r="A269"/>
      <c r="B269" s="51" t="s">
        <v>472</v>
      </c>
      <c r="C269" s="405"/>
      <c r="D269" s="406"/>
      <c r="E269" s="407"/>
      <c r="F269" s="42">
        <f t="shared" si="3"/>
        <v>0</v>
      </c>
      <c r="G269" s="39"/>
      <c r="H269" s="39"/>
      <c r="I269" s="39"/>
      <c r="J269" s="39"/>
      <c r="K269" s="39"/>
      <c r="L269" s="39"/>
      <c r="M269" s="39"/>
      <c r="N269" s="46"/>
    </row>
    <row r="270" spans="1:14" x14ac:dyDescent="0.35">
      <c r="A270"/>
      <c r="B270" s="51" t="s">
        <v>473</v>
      </c>
      <c r="C270" s="405"/>
      <c r="D270" s="406"/>
      <c r="E270" s="407"/>
      <c r="F270" s="42">
        <f t="shared" si="3"/>
        <v>0</v>
      </c>
      <c r="G270" s="39"/>
      <c r="H270" s="39"/>
      <c r="I270" s="39"/>
      <c r="J270" s="39"/>
      <c r="K270" s="39"/>
      <c r="L270" s="39"/>
      <c r="M270" s="39"/>
      <c r="N270" s="46"/>
    </row>
    <row r="271" spans="1:14" x14ac:dyDescent="0.35">
      <c r="A271"/>
      <c r="B271" s="51" t="s">
        <v>474</v>
      </c>
      <c r="C271" s="405"/>
      <c r="D271" s="406"/>
      <c r="E271" s="407"/>
      <c r="F271" s="42">
        <f t="shared" si="3"/>
        <v>0</v>
      </c>
      <c r="G271" s="39"/>
      <c r="H271" s="39"/>
      <c r="I271" s="39"/>
      <c r="J271" s="39"/>
      <c r="K271" s="39"/>
      <c r="L271" s="39"/>
      <c r="M271" s="39"/>
      <c r="N271" s="46"/>
    </row>
    <row r="272" spans="1:14" x14ac:dyDescent="0.35">
      <c r="A272"/>
      <c r="B272" s="51" t="s">
        <v>475</v>
      </c>
      <c r="C272" s="405"/>
      <c r="D272" s="406"/>
      <c r="E272" s="407"/>
      <c r="F272" s="42">
        <f t="shared" si="3"/>
        <v>0</v>
      </c>
      <c r="G272" s="39"/>
      <c r="H272" s="39"/>
      <c r="I272" s="39"/>
      <c r="J272" s="39"/>
      <c r="K272" s="39"/>
      <c r="L272" s="39"/>
      <c r="M272" s="39"/>
      <c r="N272" s="46"/>
    </row>
    <row r="273" spans="1:14" x14ac:dyDescent="0.35">
      <c r="A273"/>
      <c r="B273" s="51" t="s">
        <v>476</v>
      </c>
      <c r="C273" s="405"/>
      <c r="D273" s="406"/>
      <c r="E273" s="407"/>
      <c r="F273" s="42">
        <f t="shared" si="3"/>
        <v>0</v>
      </c>
      <c r="G273" s="39"/>
      <c r="H273" s="39"/>
      <c r="I273" s="39"/>
      <c r="J273" s="39"/>
      <c r="K273" s="39"/>
      <c r="L273" s="39"/>
      <c r="M273" s="39"/>
      <c r="N273" s="46"/>
    </row>
    <row r="274" spans="1:14" x14ac:dyDescent="0.35">
      <c r="A274"/>
      <c r="B274" s="51" t="s">
        <v>477</v>
      </c>
      <c r="C274" s="405"/>
      <c r="D274" s="406"/>
      <c r="E274" s="407"/>
      <c r="F274" s="42">
        <f t="shared" si="3"/>
        <v>0</v>
      </c>
      <c r="G274" s="39"/>
      <c r="H274" s="39"/>
      <c r="I274" s="39"/>
      <c r="J274" s="39"/>
      <c r="K274" s="39"/>
      <c r="L274" s="39"/>
      <c r="M274" s="39"/>
      <c r="N274" s="46"/>
    </row>
    <row r="275" spans="1:14" x14ac:dyDescent="0.35">
      <c r="A275"/>
      <c r="B275" s="51" t="s">
        <v>478</v>
      </c>
      <c r="C275" s="405"/>
      <c r="D275" s="406"/>
      <c r="E275" s="407"/>
      <c r="F275" s="42">
        <f t="shared" si="3"/>
        <v>0</v>
      </c>
      <c r="G275" s="39"/>
      <c r="H275" s="39"/>
      <c r="I275" s="39"/>
      <c r="J275" s="39"/>
      <c r="K275" s="39"/>
      <c r="L275" s="39"/>
      <c r="M275" s="39"/>
      <c r="N275" s="46"/>
    </row>
    <row r="276" spans="1:14" x14ac:dyDescent="0.35">
      <c r="A276"/>
      <c r="B276" s="51" t="s">
        <v>479</v>
      </c>
      <c r="C276" s="405"/>
      <c r="D276" s="406"/>
      <c r="E276" s="407"/>
      <c r="F276" s="42">
        <f t="shared" si="3"/>
        <v>0</v>
      </c>
      <c r="G276" s="39"/>
      <c r="H276" s="39"/>
      <c r="I276" s="39"/>
      <c r="J276" s="39"/>
      <c r="K276" s="39"/>
      <c r="L276" s="39"/>
      <c r="M276" s="39"/>
      <c r="N276" s="46"/>
    </row>
    <row r="277" spans="1:14" x14ac:dyDescent="0.35">
      <c r="A277"/>
      <c r="B277" s="51" t="s">
        <v>480</v>
      </c>
      <c r="C277" s="405"/>
      <c r="D277" s="406"/>
      <c r="E277" s="407"/>
      <c r="F277" s="42">
        <f t="shared" si="3"/>
        <v>0</v>
      </c>
      <c r="G277" s="39"/>
      <c r="H277" s="39"/>
      <c r="I277" s="39"/>
      <c r="J277" s="39"/>
      <c r="K277" s="39"/>
      <c r="L277" s="39"/>
      <c r="M277" s="39"/>
      <c r="N277" s="46"/>
    </row>
    <row r="278" spans="1:14" x14ac:dyDescent="0.35">
      <c r="A278"/>
      <c r="B278" s="51" t="s">
        <v>481</v>
      </c>
      <c r="C278" s="405"/>
      <c r="D278" s="406"/>
      <c r="E278" s="407"/>
      <c r="F278" s="42">
        <f t="shared" si="3"/>
        <v>0</v>
      </c>
      <c r="G278" s="39"/>
      <c r="H278" s="39"/>
      <c r="I278" s="39"/>
      <c r="J278" s="39"/>
      <c r="K278" s="39"/>
      <c r="L278" s="39"/>
      <c r="M278" s="39"/>
      <c r="N278" s="46"/>
    </row>
    <row r="279" spans="1:14" x14ac:dyDescent="0.35">
      <c r="A279"/>
      <c r="B279" s="51" t="s">
        <v>482</v>
      </c>
      <c r="C279" s="405"/>
      <c r="D279" s="406"/>
      <c r="E279" s="407"/>
      <c r="F279" s="42">
        <f t="shared" si="3"/>
        <v>0</v>
      </c>
      <c r="G279" s="39"/>
      <c r="H279" s="39"/>
      <c r="I279" s="39"/>
      <c r="J279" s="39"/>
      <c r="K279" s="39"/>
      <c r="L279" s="39"/>
      <c r="M279" s="39"/>
      <c r="N279" s="46"/>
    </row>
    <row r="280" spans="1:14" x14ac:dyDescent="0.35">
      <c r="A280"/>
      <c r="B280" s="51" t="s">
        <v>483</v>
      </c>
      <c r="C280" s="405"/>
      <c r="D280" s="406"/>
      <c r="E280" s="407"/>
      <c r="F280" s="42">
        <f t="shared" si="3"/>
        <v>0</v>
      </c>
      <c r="G280" s="39"/>
      <c r="H280" s="39"/>
      <c r="I280" s="39"/>
      <c r="J280" s="39"/>
      <c r="K280" s="39"/>
      <c r="L280" s="39"/>
      <c r="M280" s="39"/>
      <c r="N280" s="46"/>
    </row>
    <row r="281" spans="1:14" x14ac:dyDescent="0.35">
      <c r="A281"/>
      <c r="B281" s="51" t="s">
        <v>484</v>
      </c>
      <c r="C281" s="405"/>
      <c r="D281" s="406"/>
      <c r="E281" s="407"/>
      <c r="F281" s="42">
        <f t="shared" si="3"/>
        <v>0</v>
      </c>
      <c r="G281" s="39"/>
      <c r="H281" s="39"/>
      <c r="I281" s="39"/>
      <c r="J281" s="39"/>
      <c r="K281" s="39"/>
      <c r="L281" s="39"/>
      <c r="M281" s="39"/>
      <c r="N281" s="46"/>
    </row>
    <row r="282" spans="1:14" x14ac:dyDescent="0.35">
      <c r="A282"/>
      <c r="B282" s="51" t="s">
        <v>485</v>
      </c>
      <c r="C282" s="405"/>
      <c r="D282" s="406"/>
      <c r="E282" s="407"/>
      <c r="F282" s="42">
        <f t="shared" si="3"/>
        <v>0</v>
      </c>
      <c r="G282" s="39"/>
      <c r="H282" s="39"/>
      <c r="I282" s="39"/>
      <c r="J282" s="39"/>
      <c r="K282" s="39"/>
      <c r="L282" s="39"/>
      <c r="M282" s="39"/>
      <c r="N282" s="46"/>
    </row>
    <row r="283" spans="1:14" x14ac:dyDescent="0.35">
      <c r="A283"/>
      <c r="B283" s="51" t="s">
        <v>486</v>
      </c>
      <c r="C283" s="405"/>
      <c r="D283" s="406"/>
      <c r="E283" s="407"/>
      <c r="F283" s="42">
        <f t="shared" si="3"/>
        <v>0</v>
      </c>
      <c r="G283" s="39"/>
      <c r="H283" s="39"/>
      <c r="I283" s="39"/>
      <c r="J283" s="39"/>
      <c r="K283" s="39"/>
      <c r="L283" s="39"/>
      <c r="M283" s="39"/>
      <c r="N283" s="46"/>
    </row>
    <row r="284" spans="1:14" x14ac:dyDescent="0.35">
      <c r="A284"/>
      <c r="B284" s="51" t="s">
        <v>487</v>
      </c>
      <c r="C284" s="405"/>
      <c r="D284" s="406"/>
      <c r="E284" s="407"/>
      <c r="F284" s="42">
        <f t="shared" si="3"/>
        <v>0</v>
      </c>
      <c r="G284" s="39"/>
      <c r="H284" s="39"/>
      <c r="I284" s="39"/>
      <c r="J284" s="39"/>
      <c r="K284" s="39"/>
      <c r="L284" s="39"/>
      <c r="M284" s="39"/>
      <c r="N284" s="46"/>
    </row>
    <row r="285" spans="1:14" x14ac:dyDescent="0.35">
      <c r="A285"/>
      <c r="B285" s="51" t="s">
        <v>488</v>
      </c>
      <c r="C285" s="405"/>
      <c r="D285" s="406"/>
      <c r="E285" s="407"/>
      <c r="F285" s="42">
        <f t="shared" si="3"/>
        <v>0</v>
      </c>
      <c r="G285" s="39"/>
      <c r="H285" s="39"/>
      <c r="I285" s="39"/>
      <c r="J285" s="39"/>
      <c r="K285" s="39"/>
      <c r="L285" s="39"/>
      <c r="M285" s="39"/>
      <c r="N285" s="46"/>
    </row>
    <row r="286" spans="1:14" x14ac:dyDescent="0.35">
      <c r="A286"/>
      <c r="B286" s="51" t="s">
        <v>489</v>
      </c>
      <c r="C286" s="405"/>
      <c r="D286" s="406"/>
      <c r="E286" s="407"/>
      <c r="F286" s="42">
        <f t="shared" si="3"/>
        <v>0</v>
      </c>
      <c r="G286" s="39"/>
      <c r="H286" s="39"/>
      <c r="I286" s="39"/>
      <c r="J286" s="39"/>
      <c r="K286" s="39"/>
      <c r="L286" s="39"/>
      <c r="M286" s="39"/>
      <c r="N286" s="46"/>
    </row>
    <row r="287" spans="1:14" x14ac:dyDescent="0.35">
      <c r="A287"/>
      <c r="B287" s="51" t="s">
        <v>490</v>
      </c>
      <c r="C287" s="405"/>
      <c r="D287" s="406"/>
      <c r="E287" s="407"/>
      <c r="F287" s="42">
        <f t="shared" si="3"/>
        <v>0</v>
      </c>
      <c r="G287" s="39"/>
      <c r="H287" s="39"/>
      <c r="I287" s="39"/>
      <c r="J287" s="39"/>
      <c r="K287" s="39"/>
      <c r="L287" s="39"/>
      <c r="M287" s="39"/>
      <c r="N287" s="46"/>
    </row>
    <row r="288" spans="1:14" x14ac:dyDescent="0.35">
      <c r="A288"/>
      <c r="B288" s="51" t="s">
        <v>491</v>
      </c>
      <c r="C288" s="405"/>
      <c r="D288" s="406"/>
      <c r="E288" s="407"/>
      <c r="F288" s="42">
        <f t="shared" si="3"/>
        <v>0</v>
      </c>
      <c r="G288" s="39"/>
      <c r="H288" s="39"/>
      <c r="I288" s="39"/>
      <c r="J288" s="39"/>
      <c r="K288" s="39"/>
      <c r="L288" s="39"/>
      <c r="M288" s="39"/>
      <c r="N288" s="46"/>
    </row>
    <row r="289" spans="1:14" x14ac:dyDescent="0.35">
      <c r="A289"/>
      <c r="B289" s="51" t="s">
        <v>492</v>
      </c>
      <c r="C289" s="405"/>
      <c r="D289" s="406"/>
      <c r="E289" s="407"/>
      <c r="F289" s="42">
        <f t="shared" si="3"/>
        <v>0</v>
      </c>
      <c r="G289" s="39"/>
      <c r="H289" s="39"/>
      <c r="I289" s="39"/>
      <c r="J289" s="39"/>
      <c r="K289" s="39"/>
      <c r="L289" s="39"/>
      <c r="M289" s="39"/>
      <c r="N289" s="46"/>
    </row>
    <row r="290" spans="1:14" x14ac:dyDescent="0.35">
      <c r="A290"/>
      <c r="B290" s="51" t="s">
        <v>493</v>
      </c>
      <c r="C290" s="405"/>
      <c r="D290" s="406"/>
      <c r="E290" s="407"/>
      <c r="F290" s="42">
        <f t="shared" si="3"/>
        <v>0</v>
      </c>
      <c r="G290" s="39"/>
      <c r="H290" s="39"/>
      <c r="I290" s="39"/>
      <c r="J290" s="39"/>
      <c r="K290" s="39"/>
      <c r="L290" s="39"/>
      <c r="M290" s="39"/>
      <c r="N290" s="46"/>
    </row>
    <row r="291" spans="1:14" x14ac:dyDescent="0.35">
      <c r="A291"/>
      <c r="B291" s="51" t="s">
        <v>494</v>
      </c>
      <c r="C291" s="405"/>
      <c r="D291" s="406"/>
      <c r="E291" s="407"/>
      <c r="F291" s="42">
        <f t="shared" si="3"/>
        <v>0</v>
      </c>
      <c r="G291" s="39"/>
      <c r="H291" s="39"/>
      <c r="I291" s="39"/>
      <c r="J291" s="39"/>
      <c r="K291" s="39"/>
      <c r="L291" s="39"/>
      <c r="M291" s="39"/>
      <c r="N291" s="46"/>
    </row>
    <row r="292" spans="1:14" x14ac:dyDescent="0.35">
      <c r="A292"/>
      <c r="B292" s="51" t="s">
        <v>495</v>
      </c>
      <c r="C292" s="405"/>
      <c r="D292" s="406"/>
      <c r="E292" s="407"/>
      <c r="F292" s="42">
        <f t="shared" si="3"/>
        <v>0</v>
      </c>
      <c r="G292" s="39"/>
      <c r="H292" s="39"/>
      <c r="I292" s="39"/>
      <c r="J292" s="39"/>
      <c r="K292" s="39"/>
      <c r="L292" s="39"/>
      <c r="M292" s="39"/>
      <c r="N292" s="46"/>
    </row>
    <row r="293" spans="1:14" x14ac:dyDescent="0.35">
      <c r="A293"/>
      <c r="B293" s="51" t="s">
        <v>496</v>
      </c>
      <c r="C293" s="405"/>
      <c r="D293" s="406"/>
      <c r="E293" s="407"/>
      <c r="F293" s="42">
        <f t="shared" si="3"/>
        <v>0</v>
      </c>
      <c r="G293" s="39"/>
      <c r="H293" s="39"/>
      <c r="I293" s="39"/>
      <c r="J293" s="39"/>
      <c r="K293" s="39"/>
      <c r="L293" s="39"/>
      <c r="M293" s="39"/>
      <c r="N293" s="46"/>
    </row>
    <row r="294" spans="1:14" x14ac:dyDescent="0.35">
      <c r="A294"/>
      <c r="B294" s="51" t="s">
        <v>497</v>
      </c>
      <c r="C294" s="405"/>
      <c r="D294" s="406"/>
      <c r="E294" s="407"/>
      <c r="F294" s="42">
        <f t="shared" si="3"/>
        <v>0</v>
      </c>
      <c r="G294" s="39"/>
      <c r="H294" s="39"/>
      <c r="I294" s="39"/>
      <c r="J294" s="39"/>
      <c r="K294" s="39"/>
      <c r="L294" s="39"/>
      <c r="M294" s="39"/>
      <c r="N294" s="46"/>
    </row>
    <row r="295" spans="1:14" x14ac:dyDescent="0.35">
      <c r="A295"/>
      <c r="B295" s="51" t="s">
        <v>498</v>
      </c>
      <c r="C295" s="405"/>
      <c r="D295" s="406"/>
      <c r="E295" s="407"/>
      <c r="F295" s="42">
        <f t="shared" si="3"/>
        <v>0</v>
      </c>
      <c r="G295" s="39"/>
      <c r="H295" s="39"/>
      <c r="I295" s="39"/>
      <c r="J295" s="39"/>
      <c r="K295" s="39"/>
      <c r="L295" s="39"/>
      <c r="M295" s="39"/>
      <c r="N295" s="46"/>
    </row>
    <row r="296" spans="1:14" x14ac:dyDescent="0.35">
      <c r="A296"/>
      <c r="B296" s="51" t="s">
        <v>499</v>
      </c>
      <c r="C296" s="405"/>
      <c r="D296" s="406"/>
      <c r="E296" s="407"/>
      <c r="F296" s="42">
        <f t="shared" si="3"/>
        <v>0</v>
      </c>
      <c r="G296" s="39"/>
      <c r="H296" s="39"/>
      <c r="I296" s="39"/>
      <c r="J296" s="39"/>
      <c r="K296" s="39"/>
      <c r="L296" s="39"/>
      <c r="M296" s="39"/>
      <c r="N296" s="46"/>
    </row>
    <row r="297" spans="1:14" x14ac:dyDescent="0.35">
      <c r="A297"/>
      <c r="B297" s="51" t="s">
        <v>500</v>
      </c>
      <c r="C297" s="405"/>
      <c r="D297" s="406"/>
      <c r="E297" s="407"/>
      <c r="F297" s="42">
        <f t="shared" si="3"/>
        <v>0</v>
      </c>
      <c r="G297" s="39"/>
      <c r="H297" s="39"/>
      <c r="I297" s="39"/>
      <c r="J297" s="39"/>
      <c r="K297" s="39"/>
      <c r="L297" s="39"/>
      <c r="M297" s="39"/>
      <c r="N297" s="46"/>
    </row>
    <row r="298" spans="1:14" x14ac:dyDescent="0.35">
      <c r="A298"/>
      <c r="B298" s="51" t="s">
        <v>501</v>
      </c>
      <c r="C298" s="405"/>
      <c r="D298" s="406"/>
      <c r="E298" s="407"/>
      <c r="F298" s="42">
        <f t="shared" si="3"/>
        <v>0</v>
      </c>
      <c r="G298" s="39"/>
      <c r="H298" s="39"/>
      <c r="I298" s="39"/>
      <c r="J298" s="39"/>
      <c r="K298" s="39"/>
      <c r="L298" s="39"/>
      <c r="M298" s="39"/>
      <c r="N298" s="46"/>
    </row>
    <row r="299" spans="1:14" x14ac:dyDescent="0.35">
      <c r="A299"/>
      <c r="B299" s="51" t="s">
        <v>502</v>
      </c>
      <c r="C299" s="405"/>
      <c r="D299" s="406"/>
      <c r="E299" s="407"/>
      <c r="F299" s="42">
        <f t="shared" si="3"/>
        <v>0</v>
      </c>
      <c r="G299" s="39"/>
      <c r="H299" s="39"/>
      <c r="I299" s="39"/>
      <c r="J299" s="39"/>
      <c r="K299" s="39"/>
      <c r="L299" s="39"/>
      <c r="M299" s="39"/>
      <c r="N299" s="46"/>
    </row>
    <row r="300" spans="1:14" x14ac:dyDescent="0.35">
      <c r="A300"/>
      <c r="B300" s="51" t="s">
        <v>503</v>
      </c>
      <c r="C300" s="405"/>
      <c r="D300" s="406"/>
      <c r="E300" s="407"/>
      <c r="F300" s="42">
        <f t="shared" si="3"/>
        <v>0</v>
      </c>
      <c r="G300" s="39"/>
      <c r="H300" s="39"/>
      <c r="I300" s="39"/>
      <c r="J300" s="39"/>
      <c r="K300" s="39"/>
      <c r="L300" s="39"/>
      <c r="M300" s="39"/>
      <c r="N300" s="46"/>
    </row>
    <row r="301" spans="1:14" x14ac:dyDescent="0.35">
      <c r="A301"/>
      <c r="B301" s="51" t="s">
        <v>504</v>
      </c>
      <c r="C301" s="405"/>
      <c r="D301" s="406"/>
      <c r="E301" s="407"/>
      <c r="F301" s="42">
        <f t="shared" si="3"/>
        <v>0</v>
      </c>
      <c r="G301" s="39"/>
      <c r="H301" s="39"/>
      <c r="I301" s="39"/>
      <c r="J301" s="39"/>
      <c r="K301" s="39"/>
      <c r="L301" s="39"/>
      <c r="M301" s="39"/>
      <c r="N301" s="46"/>
    </row>
    <row r="302" spans="1:14" x14ac:dyDescent="0.35">
      <c r="A302"/>
      <c r="B302" s="51" t="s">
        <v>505</v>
      </c>
      <c r="C302" s="405"/>
      <c r="D302" s="406"/>
      <c r="E302" s="407"/>
      <c r="F302" s="42">
        <f t="shared" si="3"/>
        <v>0</v>
      </c>
      <c r="G302" s="39"/>
      <c r="H302" s="39"/>
      <c r="I302" s="39"/>
      <c r="J302" s="39"/>
      <c r="K302" s="39"/>
      <c r="L302" s="39"/>
      <c r="M302" s="39"/>
      <c r="N302" s="46"/>
    </row>
    <row r="303" spans="1:14" x14ac:dyDescent="0.35">
      <c r="A303"/>
      <c r="B303" s="51" t="s">
        <v>506</v>
      </c>
      <c r="C303" s="405"/>
      <c r="D303" s="406"/>
      <c r="E303" s="407"/>
      <c r="F303" s="42">
        <f t="shared" si="3"/>
        <v>0</v>
      </c>
      <c r="G303" s="39"/>
      <c r="H303" s="39"/>
      <c r="I303" s="39"/>
      <c r="J303" s="39"/>
      <c r="K303" s="39"/>
      <c r="L303" s="39"/>
      <c r="M303" s="39"/>
      <c r="N303" s="46"/>
    </row>
    <row r="304" spans="1:14" x14ac:dyDescent="0.35">
      <c r="A304"/>
      <c r="B304" s="51" t="s">
        <v>507</v>
      </c>
      <c r="C304" s="405"/>
      <c r="D304" s="406"/>
      <c r="E304" s="407"/>
      <c r="F304" s="42">
        <f t="shared" si="3"/>
        <v>0</v>
      </c>
      <c r="G304" s="39"/>
      <c r="H304" s="39"/>
      <c r="I304" s="39"/>
      <c r="J304" s="39"/>
      <c r="K304" s="39"/>
      <c r="L304" s="39"/>
      <c r="M304" s="39"/>
      <c r="N304" s="46"/>
    </row>
    <row r="305" spans="1:14" x14ac:dyDescent="0.35">
      <c r="A305"/>
      <c r="B305" s="51" t="s">
        <v>508</v>
      </c>
      <c r="C305" s="405"/>
      <c r="D305" s="406"/>
      <c r="E305" s="407"/>
      <c r="F305" s="42">
        <f t="shared" si="3"/>
        <v>0</v>
      </c>
      <c r="G305" s="39"/>
      <c r="H305" s="39"/>
      <c r="I305" s="39"/>
      <c r="J305" s="39"/>
      <c r="K305" s="39"/>
      <c r="L305" s="39"/>
      <c r="M305" s="39"/>
      <c r="N305" s="46"/>
    </row>
    <row r="306" spans="1:14" x14ac:dyDescent="0.35">
      <c r="A306"/>
      <c r="B306" s="51" t="s">
        <v>509</v>
      </c>
      <c r="C306" s="405"/>
      <c r="D306" s="406"/>
      <c r="E306" s="407"/>
      <c r="F306" s="42">
        <f t="shared" si="3"/>
        <v>0</v>
      </c>
      <c r="G306" s="39"/>
      <c r="H306" s="39"/>
      <c r="I306" s="39"/>
      <c r="J306" s="39"/>
      <c r="K306" s="39"/>
      <c r="L306" s="39"/>
      <c r="M306" s="39"/>
      <c r="N306" s="46"/>
    </row>
    <row r="307" spans="1:14" x14ac:dyDescent="0.35">
      <c r="A307"/>
      <c r="B307" s="51" t="s">
        <v>510</v>
      </c>
      <c r="C307" s="405"/>
      <c r="D307" s="406"/>
      <c r="E307" s="407"/>
      <c r="F307" s="42">
        <f t="shared" si="3"/>
        <v>0</v>
      </c>
      <c r="G307" s="39"/>
      <c r="H307" s="39"/>
      <c r="I307" s="39"/>
      <c r="J307" s="39"/>
      <c r="K307" s="39"/>
      <c r="L307" s="39"/>
      <c r="M307" s="39"/>
      <c r="N307" s="46"/>
    </row>
    <row r="308" spans="1:14" x14ac:dyDescent="0.35">
      <c r="A308"/>
      <c r="B308" s="51" t="s">
        <v>511</v>
      </c>
      <c r="C308" s="405"/>
      <c r="D308" s="406"/>
      <c r="E308" s="407"/>
      <c r="F308" s="42">
        <f t="shared" si="3"/>
        <v>0</v>
      </c>
      <c r="G308" s="39"/>
      <c r="H308" s="39"/>
      <c r="I308" s="39"/>
      <c r="J308" s="39"/>
      <c r="K308" s="39"/>
      <c r="L308" s="39"/>
      <c r="M308" s="39"/>
      <c r="N308" s="46"/>
    </row>
    <row r="309" spans="1:14" x14ac:dyDescent="0.35">
      <c r="A309"/>
      <c r="B309" s="51" t="s">
        <v>512</v>
      </c>
      <c r="C309" s="405"/>
      <c r="D309" s="406"/>
      <c r="E309" s="407"/>
      <c r="F309" s="42">
        <f t="shared" si="3"/>
        <v>0</v>
      </c>
      <c r="G309" s="39"/>
      <c r="H309" s="39"/>
      <c r="I309" s="39"/>
      <c r="J309" s="39"/>
      <c r="K309" s="39"/>
      <c r="L309" s="39"/>
      <c r="M309" s="39"/>
      <c r="N309" s="46"/>
    </row>
    <row r="310" spans="1:14" x14ac:dyDescent="0.35">
      <c r="A310"/>
      <c r="B310" s="51" t="s">
        <v>513</v>
      </c>
      <c r="C310" s="405"/>
      <c r="D310" s="406"/>
      <c r="E310" s="407"/>
      <c r="F310" s="42">
        <f t="shared" si="3"/>
        <v>0</v>
      </c>
      <c r="G310" s="39"/>
      <c r="H310" s="39"/>
      <c r="I310" s="39"/>
      <c r="J310" s="39"/>
      <c r="K310" s="39"/>
      <c r="L310" s="39"/>
      <c r="M310" s="39"/>
      <c r="N310" s="46"/>
    </row>
    <row r="311" spans="1:14" x14ac:dyDescent="0.35">
      <c r="A311"/>
      <c r="B311" s="51" t="s">
        <v>514</v>
      </c>
      <c r="C311" s="405"/>
      <c r="D311" s="406"/>
      <c r="E311" s="407"/>
      <c r="F311" s="42">
        <f t="shared" si="3"/>
        <v>0</v>
      </c>
      <c r="G311" s="39"/>
      <c r="H311" s="39"/>
      <c r="I311" s="39"/>
      <c r="J311" s="39"/>
      <c r="K311" s="39"/>
      <c r="L311" s="39"/>
      <c r="M311" s="39"/>
      <c r="N311" s="46"/>
    </row>
    <row r="312" spans="1:14" x14ac:dyDescent="0.35">
      <c r="A312"/>
      <c r="B312" s="51" t="s">
        <v>515</v>
      </c>
      <c r="C312" s="405"/>
      <c r="D312" s="406"/>
      <c r="E312" s="407"/>
      <c r="F312" s="42">
        <f t="shared" si="3"/>
        <v>0</v>
      </c>
      <c r="G312" s="39"/>
      <c r="H312" s="39"/>
      <c r="I312" s="39"/>
      <c r="J312" s="39"/>
      <c r="K312" s="39"/>
      <c r="L312" s="39"/>
      <c r="M312" s="39"/>
      <c r="N312" s="46"/>
    </row>
    <row r="313" spans="1:14" x14ac:dyDescent="0.35">
      <c r="A313"/>
      <c r="B313" s="51" t="s">
        <v>516</v>
      </c>
      <c r="C313" s="405"/>
      <c r="D313" s="406"/>
      <c r="E313" s="407"/>
      <c r="F313" s="42">
        <f t="shared" si="3"/>
        <v>0</v>
      </c>
      <c r="G313" s="39"/>
      <c r="H313" s="39"/>
      <c r="I313" s="39"/>
      <c r="J313" s="39"/>
      <c r="K313" s="39"/>
      <c r="L313" s="39"/>
      <c r="M313" s="39"/>
      <c r="N313" s="46"/>
    </row>
    <row r="314" spans="1:14" x14ac:dyDescent="0.35">
      <c r="A314"/>
      <c r="B314" s="51" t="s">
        <v>517</v>
      </c>
      <c r="C314" s="405"/>
      <c r="D314" s="406"/>
      <c r="E314" s="407"/>
      <c r="F314" s="42">
        <f t="shared" si="3"/>
        <v>0</v>
      </c>
      <c r="G314" s="39"/>
      <c r="H314" s="39"/>
      <c r="I314" s="39"/>
      <c r="J314" s="39"/>
      <c r="K314" s="39"/>
      <c r="L314" s="39"/>
      <c r="M314" s="39"/>
      <c r="N314" s="46"/>
    </row>
    <row r="315" spans="1:14" x14ac:dyDescent="0.35">
      <c r="A315"/>
      <c r="B315" s="51" t="s">
        <v>518</v>
      </c>
      <c r="C315" s="405"/>
      <c r="D315" s="406"/>
      <c r="E315" s="407"/>
      <c r="F315" s="42">
        <f t="shared" ref="F315:F359" si="4">COUNTIF(B$4:KO$55,B315)</f>
        <v>0</v>
      </c>
      <c r="G315" s="39"/>
      <c r="H315" s="39"/>
      <c r="I315" s="39"/>
      <c r="J315" s="39"/>
      <c r="K315" s="39"/>
      <c r="L315" s="39"/>
      <c r="M315" s="39"/>
      <c r="N315" s="46"/>
    </row>
    <row r="316" spans="1:14" x14ac:dyDescent="0.35">
      <c r="A316"/>
      <c r="B316" s="51" t="s">
        <v>519</v>
      </c>
      <c r="C316" s="405"/>
      <c r="D316" s="406"/>
      <c r="E316" s="407"/>
      <c r="F316" s="42">
        <f t="shared" si="4"/>
        <v>0</v>
      </c>
      <c r="G316" s="39"/>
      <c r="H316" s="39"/>
      <c r="I316" s="39"/>
      <c r="J316" s="39"/>
      <c r="K316" s="39"/>
      <c r="L316" s="39"/>
      <c r="M316" s="39"/>
      <c r="N316" s="46"/>
    </row>
    <row r="317" spans="1:14" x14ac:dyDescent="0.35">
      <c r="A317"/>
      <c r="B317" s="51" t="s">
        <v>520</v>
      </c>
      <c r="C317" s="405"/>
      <c r="D317" s="406"/>
      <c r="E317" s="407"/>
      <c r="F317" s="42">
        <f t="shared" si="4"/>
        <v>0</v>
      </c>
      <c r="G317" s="39"/>
      <c r="H317" s="39"/>
      <c r="I317" s="39"/>
      <c r="J317" s="39"/>
      <c r="K317" s="39"/>
      <c r="L317" s="39"/>
      <c r="M317" s="39"/>
      <c r="N317" s="46"/>
    </row>
    <row r="318" spans="1:14" x14ac:dyDescent="0.35">
      <c r="A318"/>
      <c r="B318" s="51" t="s">
        <v>521</v>
      </c>
      <c r="C318" s="405"/>
      <c r="D318" s="406"/>
      <c r="E318" s="407"/>
      <c r="F318" s="42">
        <f t="shared" si="4"/>
        <v>0</v>
      </c>
      <c r="G318" s="39"/>
      <c r="H318" s="39"/>
      <c r="I318" s="39"/>
      <c r="J318" s="39"/>
      <c r="K318" s="39"/>
      <c r="L318" s="39"/>
      <c r="M318" s="39"/>
      <c r="N318" s="46"/>
    </row>
    <row r="319" spans="1:14" x14ac:dyDescent="0.35">
      <c r="A319"/>
      <c r="B319" s="51" t="s">
        <v>522</v>
      </c>
      <c r="C319" s="405"/>
      <c r="D319" s="406"/>
      <c r="E319" s="407"/>
      <c r="F319" s="42">
        <f t="shared" si="4"/>
        <v>0</v>
      </c>
      <c r="G319" s="39"/>
      <c r="H319" s="39"/>
      <c r="I319" s="39"/>
      <c r="J319" s="39"/>
      <c r="K319" s="39"/>
      <c r="L319" s="39"/>
      <c r="M319" s="39"/>
      <c r="N319" s="46"/>
    </row>
    <row r="320" spans="1:14" x14ac:dyDescent="0.35">
      <c r="A320"/>
      <c r="B320" s="51" t="s">
        <v>523</v>
      </c>
      <c r="C320" s="405"/>
      <c r="D320" s="406"/>
      <c r="E320" s="407"/>
      <c r="F320" s="42">
        <f t="shared" si="4"/>
        <v>0</v>
      </c>
      <c r="G320" s="39"/>
      <c r="H320" s="39"/>
      <c r="I320" s="39"/>
      <c r="J320" s="39"/>
      <c r="K320" s="39"/>
      <c r="L320" s="39"/>
      <c r="M320" s="39"/>
      <c r="N320" s="46"/>
    </row>
    <row r="321" spans="1:14" x14ac:dyDescent="0.35">
      <c r="A321"/>
      <c r="B321" s="51" t="s">
        <v>524</v>
      </c>
      <c r="C321" s="405"/>
      <c r="D321" s="406"/>
      <c r="E321" s="407"/>
      <c r="F321" s="42">
        <f t="shared" si="4"/>
        <v>0</v>
      </c>
      <c r="G321" s="39"/>
      <c r="H321" s="39"/>
      <c r="I321" s="39"/>
      <c r="J321" s="39"/>
      <c r="K321" s="39"/>
      <c r="L321" s="39"/>
      <c r="M321" s="39"/>
      <c r="N321" s="46"/>
    </row>
    <row r="322" spans="1:14" x14ac:dyDescent="0.35">
      <c r="A322"/>
      <c r="B322" s="51" t="s">
        <v>525</v>
      </c>
      <c r="C322" s="405"/>
      <c r="D322" s="406"/>
      <c r="E322" s="407"/>
      <c r="F322" s="42">
        <f t="shared" si="4"/>
        <v>0</v>
      </c>
      <c r="G322" s="39"/>
      <c r="H322" s="39"/>
      <c r="I322" s="39"/>
      <c r="J322" s="39"/>
      <c r="K322" s="39"/>
      <c r="L322" s="39"/>
      <c r="M322" s="39"/>
      <c r="N322" s="46"/>
    </row>
    <row r="323" spans="1:14" x14ac:dyDescent="0.35">
      <c r="A323"/>
      <c r="B323" s="51" t="s">
        <v>526</v>
      </c>
      <c r="C323" s="405"/>
      <c r="D323" s="406"/>
      <c r="E323" s="407"/>
      <c r="F323" s="42">
        <f t="shared" si="4"/>
        <v>0</v>
      </c>
      <c r="G323" s="39"/>
      <c r="H323" s="39"/>
      <c r="I323" s="39"/>
      <c r="J323" s="39"/>
      <c r="K323" s="39"/>
      <c r="L323" s="39"/>
      <c r="M323" s="39"/>
      <c r="N323" s="46"/>
    </row>
    <row r="324" spans="1:14" x14ac:dyDescent="0.35">
      <c r="A324"/>
      <c r="B324" s="51" t="s">
        <v>527</v>
      </c>
      <c r="C324" s="405"/>
      <c r="D324" s="406"/>
      <c r="E324" s="407"/>
      <c r="F324" s="42">
        <f t="shared" si="4"/>
        <v>0</v>
      </c>
      <c r="G324" s="39"/>
      <c r="H324" s="39"/>
      <c r="I324" s="39"/>
      <c r="J324" s="39"/>
      <c r="K324" s="39"/>
      <c r="L324" s="39"/>
      <c r="M324" s="39"/>
      <c r="N324" s="46"/>
    </row>
    <row r="325" spans="1:14" x14ac:dyDescent="0.35">
      <c r="A325"/>
      <c r="B325" s="51" t="s">
        <v>528</v>
      </c>
      <c r="C325" s="405"/>
      <c r="D325" s="406"/>
      <c r="E325" s="407"/>
      <c r="F325" s="42">
        <f t="shared" si="4"/>
        <v>0</v>
      </c>
      <c r="G325" s="39"/>
      <c r="H325" s="39"/>
      <c r="I325" s="39"/>
      <c r="J325" s="39"/>
      <c r="K325" s="39"/>
      <c r="L325" s="39"/>
      <c r="M325" s="39"/>
      <c r="N325" s="46"/>
    </row>
    <row r="326" spans="1:14" x14ac:dyDescent="0.35">
      <c r="A326"/>
      <c r="B326" s="51" t="s">
        <v>529</v>
      </c>
      <c r="C326" s="405"/>
      <c r="D326" s="406"/>
      <c r="E326" s="407"/>
      <c r="F326" s="42">
        <f t="shared" si="4"/>
        <v>0</v>
      </c>
      <c r="G326" s="39"/>
      <c r="H326" s="39"/>
      <c r="I326" s="39"/>
      <c r="J326" s="39"/>
      <c r="K326" s="39"/>
      <c r="L326" s="39"/>
      <c r="M326" s="39"/>
      <c r="N326" s="46"/>
    </row>
    <row r="327" spans="1:14" x14ac:dyDescent="0.35">
      <c r="A327"/>
      <c r="B327" s="51" t="s">
        <v>530</v>
      </c>
      <c r="C327" s="405"/>
      <c r="D327" s="406"/>
      <c r="E327" s="407"/>
      <c r="F327" s="42">
        <f t="shared" si="4"/>
        <v>0</v>
      </c>
      <c r="G327" s="39"/>
      <c r="H327" s="39"/>
      <c r="I327" s="39"/>
      <c r="J327" s="39"/>
      <c r="K327" s="39"/>
      <c r="L327" s="39"/>
      <c r="M327" s="39"/>
      <c r="N327" s="46"/>
    </row>
    <row r="328" spans="1:14" x14ac:dyDescent="0.35">
      <c r="A328"/>
      <c r="B328" s="51" t="s">
        <v>531</v>
      </c>
      <c r="C328" s="405"/>
      <c r="D328" s="406"/>
      <c r="E328" s="407"/>
      <c r="F328" s="42">
        <f t="shared" si="4"/>
        <v>0</v>
      </c>
      <c r="G328" s="39"/>
      <c r="H328" s="39"/>
      <c r="I328" s="39"/>
      <c r="J328" s="39"/>
      <c r="K328" s="39"/>
      <c r="L328" s="39"/>
      <c r="M328" s="39"/>
      <c r="N328" s="46"/>
    </row>
    <row r="329" spans="1:14" x14ac:dyDescent="0.35">
      <c r="A329"/>
      <c r="B329" s="51" t="s">
        <v>532</v>
      </c>
      <c r="C329" s="405"/>
      <c r="D329" s="406"/>
      <c r="E329" s="407"/>
      <c r="F329" s="42">
        <f t="shared" si="4"/>
        <v>0</v>
      </c>
      <c r="G329" s="39"/>
      <c r="H329" s="39"/>
      <c r="I329" s="39"/>
      <c r="J329" s="39"/>
      <c r="K329" s="39"/>
      <c r="L329" s="39"/>
      <c r="M329" s="39"/>
      <c r="N329" s="46"/>
    </row>
    <row r="330" spans="1:14" x14ac:dyDescent="0.35">
      <c r="A330"/>
      <c r="B330" s="51" t="s">
        <v>533</v>
      </c>
      <c r="C330" s="405"/>
      <c r="D330" s="406"/>
      <c r="E330" s="407"/>
      <c r="F330" s="42">
        <f t="shared" si="4"/>
        <v>0</v>
      </c>
      <c r="G330" s="39"/>
      <c r="H330" s="39"/>
      <c r="I330" s="39"/>
      <c r="J330" s="39"/>
      <c r="K330" s="39"/>
      <c r="L330" s="39"/>
      <c r="M330" s="39"/>
      <c r="N330" s="46"/>
    </row>
    <row r="331" spans="1:14" x14ac:dyDescent="0.35">
      <c r="A331"/>
      <c r="B331" s="51" t="s">
        <v>534</v>
      </c>
      <c r="C331" s="405"/>
      <c r="D331" s="406"/>
      <c r="E331" s="407"/>
      <c r="F331" s="42">
        <f t="shared" si="4"/>
        <v>0</v>
      </c>
      <c r="G331" s="39"/>
      <c r="H331" s="39"/>
      <c r="I331" s="39"/>
      <c r="J331" s="39"/>
      <c r="K331" s="39"/>
      <c r="L331" s="39"/>
      <c r="M331" s="39"/>
      <c r="N331" s="46"/>
    </row>
    <row r="332" spans="1:14" x14ac:dyDescent="0.35">
      <c r="A332"/>
      <c r="B332" s="51" t="s">
        <v>535</v>
      </c>
      <c r="C332" s="405"/>
      <c r="D332" s="406"/>
      <c r="E332" s="407"/>
      <c r="F332" s="42">
        <f t="shared" si="4"/>
        <v>0</v>
      </c>
      <c r="G332" s="39"/>
      <c r="H332" s="39"/>
      <c r="I332" s="39"/>
      <c r="J332" s="39"/>
      <c r="K332" s="39"/>
      <c r="L332" s="39"/>
      <c r="M332" s="39"/>
      <c r="N332" s="46"/>
    </row>
    <row r="333" spans="1:14" x14ac:dyDescent="0.35">
      <c r="A333"/>
      <c r="B333" s="51" t="s">
        <v>536</v>
      </c>
      <c r="C333" s="405"/>
      <c r="D333" s="406"/>
      <c r="E333" s="407"/>
      <c r="F333" s="42">
        <f t="shared" si="4"/>
        <v>0</v>
      </c>
      <c r="G333" s="39"/>
      <c r="H333" s="39"/>
      <c r="I333" s="39"/>
      <c r="J333" s="39"/>
      <c r="K333" s="39"/>
      <c r="L333" s="39"/>
      <c r="M333" s="39"/>
      <c r="N333" s="46"/>
    </row>
    <row r="334" spans="1:14" x14ac:dyDescent="0.35">
      <c r="A334"/>
      <c r="B334" s="51" t="s">
        <v>537</v>
      </c>
      <c r="C334" s="405"/>
      <c r="D334" s="406"/>
      <c r="E334" s="407"/>
      <c r="F334" s="42">
        <f t="shared" si="4"/>
        <v>0</v>
      </c>
      <c r="G334" s="39"/>
      <c r="H334" s="39"/>
      <c r="I334" s="39"/>
      <c r="J334" s="39"/>
      <c r="K334" s="39"/>
      <c r="L334" s="39"/>
      <c r="M334" s="39"/>
      <c r="N334" s="46"/>
    </row>
    <row r="335" spans="1:14" x14ac:dyDescent="0.35">
      <c r="A335"/>
      <c r="B335" s="51" t="s">
        <v>538</v>
      </c>
      <c r="C335" s="405"/>
      <c r="D335" s="406"/>
      <c r="E335" s="407"/>
      <c r="F335" s="42">
        <f t="shared" si="4"/>
        <v>0</v>
      </c>
      <c r="G335" s="39"/>
      <c r="H335" s="39"/>
      <c r="I335" s="39"/>
      <c r="J335" s="39"/>
      <c r="K335" s="39"/>
      <c r="L335" s="39"/>
      <c r="M335" s="39"/>
      <c r="N335" s="46"/>
    </row>
    <row r="336" spans="1:14" x14ac:dyDescent="0.35">
      <c r="A336"/>
      <c r="B336" s="51" t="s">
        <v>539</v>
      </c>
      <c r="C336" s="405"/>
      <c r="D336" s="406"/>
      <c r="E336" s="407"/>
      <c r="F336" s="42">
        <f t="shared" si="4"/>
        <v>0</v>
      </c>
      <c r="G336" s="39"/>
      <c r="H336" s="39"/>
      <c r="I336" s="39"/>
      <c r="J336" s="39"/>
      <c r="K336" s="39"/>
      <c r="L336" s="39"/>
      <c r="M336" s="39"/>
      <c r="N336" s="46"/>
    </row>
    <row r="337" spans="1:14" x14ac:dyDescent="0.35">
      <c r="A337"/>
      <c r="B337" s="51" t="s">
        <v>540</v>
      </c>
      <c r="C337" s="405"/>
      <c r="D337" s="406"/>
      <c r="E337" s="407"/>
      <c r="F337" s="42">
        <f t="shared" si="4"/>
        <v>0</v>
      </c>
      <c r="G337" s="39"/>
      <c r="H337" s="39"/>
      <c r="I337" s="39"/>
      <c r="J337" s="39"/>
      <c r="K337" s="39"/>
      <c r="L337" s="39"/>
      <c r="M337" s="39"/>
      <c r="N337" s="46"/>
    </row>
    <row r="338" spans="1:14" x14ac:dyDescent="0.35">
      <c r="A338"/>
      <c r="B338" s="51" t="s">
        <v>541</v>
      </c>
      <c r="C338" s="405"/>
      <c r="D338" s="406"/>
      <c r="E338" s="407"/>
      <c r="F338" s="42">
        <f t="shared" si="4"/>
        <v>0</v>
      </c>
      <c r="G338" s="39"/>
      <c r="H338" s="39"/>
      <c r="I338" s="39"/>
      <c r="J338" s="39"/>
      <c r="K338" s="39"/>
      <c r="L338" s="39"/>
      <c r="M338" s="39"/>
      <c r="N338" s="46"/>
    </row>
    <row r="339" spans="1:14" x14ac:dyDescent="0.35">
      <c r="A339"/>
      <c r="B339" s="51" t="s">
        <v>542</v>
      </c>
      <c r="C339" s="405"/>
      <c r="D339" s="406"/>
      <c r="E339" s="407"/>
      <c r="F339" s="42">
        <f t="shared" si="4"/>
        <v>0</v>
      </c>
      <c r="G339" s="39"/>
      <c r="H339" s="39"/>
      <c r="I339" s="39"/>
      <c r="J339" s="39"/>
      <c r="K339" s="39"/>
      <c r="L339" s="39"/>
      <c r="M339" s="39"/>
      <c r="N339" s="46"/>
    </row>
    <row r="340" spans="1:14" x14ac:dyDescent="0.35">
      <c r="A340"/>
      <c r="B340" s="51" t="s">
        <v>543</v>
      </c>
      <c r="C340" s="405"/>
      <c r="D340" s="406"/>
      <c r="E340" s="407"/>
      <c r="F340" s="42">
        <f t="shared" si="4"/>
        <v>0</v>
      </c>
      <c r="G340" s="39"/>
      <c r="H340" s="39"/>
      <c r="I340" s="39"/>
      <c r="J340" s="39"/>
      <c r="K340" s="39"/>
      <c r="L340" s="39"/>
      <c r="M340" s="39"/>
      <c r="N340" s="46"/>
    </row>
    <row r="341" spans="1:14" x14ac:dyDescent="0.35">
      <c r="A341"/>
      <c r="B341" s="51" t="s">
        <v>544</v>
      </c>
      <c r="C341" s="405"/>
      <c r="D341" s="406"/>
      <c r="E341" s="407"/>
      <c r="F341" s="42">
        <f t="shared" si="4"/>
        <v>0</v>
      </c>
      <c r="G341" s="39"/>
      <c r="H341" s="39"/>
      <c r="I341" s="39"/>
      <c r="J341" s="39"/>
      <c r="K341" s="39"/>
      <c r="L341" s="39"/>
      <c r="M341" s="39"/>
      <c r="N341" s="46"/>
    </row>
    <row r="342" spans="1:14" x14ac:dyDescent="0.35">
      <c r="A342"/>
      <c r="B342" s="51" t="s">
        <v>545</v>
      </c>
      <c r="C342" s="405"/>
      <c r="D342" s="406"/>
      <c r="E342" s="407"/>
      <c r="F342" s="42">
        <f t="shared" si="4"/>
        <v>0</v>
      </c>
      <c r="G342" s="39"/>
      <c r="H342" s="39"/>
      <c r="I342" s="39"/>
      <c r="J342" s="39"/>
      <c r="K342" s="39"/>
      <c r="L342" s="39"/>
      <c r="M342" s="39"/>
      <c r="N342" s="46"/>
    </row>
    <row r="343" spans="1:14" x14ac:dyDescent="0.35">
      <c r="A343"/>
      <c r="B343" s="51" t="s">
        <v>546</v>
      </c>
      <c r="C343" s="405"/>
      <c r="D343" s="406"/>
      <c r="E343" s="407"/>
      <c r="F343" s="42">
        <f t="shared" si="4"/>
        <v>0</v>
      </c>
      <c r="G343" s="39"/>
      <c r="H343" s="39"/>
      <c r="I343" s="39"/>
      <c r="J343" s="39"/>
      <c r="K343" s="39"/>
      <c r="L343" s="39"/>
      <c r="M343" s="39"/>
      <c r="N343" s="46"/>
    </row>
    <row r="344" spans="1:14" x14ac:dyDescent="0.35">
      <c r="A344"/>
      <c r="B344" s="51" t="s">
        <v>547</v>
      </c>
      <c r="C344" s="405"/>
      <c r="D344" s="406"/>
      <c r="E344" s="407"/>
      <c r="F344" s="42">
        <f t="shared" si="4"/>
        <v>0</v>
      </c>
      <c r="G344" s="39"/>
      <c r="H344" s="39"/>
      <c r="I344" s="39"/>
      <c r="J344" s="39"/>
      <c r="K344" s="39"/>
      <c r="L344" s="39"/>
      <c r="M344" s="39"/>
      <c r="N344" s="46"/>
    </row>
    <row r="345" spans="1:14" x14ac:dyDescent="0.35">
      <c r="A345"/>
      <c r="B345" s="51" t="s">
        <v>548</v>
      </c>
      <c r="C345" s="405"/>
      <c r="D345" s="406"/>
      <c r="E345" s="407"/>
      <c r="F345" s="42">
        <f t="shared" si="4"/>
        <v>0</v>
      </c>
      <c r="G345" s="39"/>
      <c r="H345" s="39"/>
      <c r="I345" s="39"/>
      <c r="J345" s="39"/>
      <c r="K345" s="39"/>
      <c r="L345" s="39"/>
      <c r="M345" s="39"/>
      <c r="N345" s="46"/>
    </row>
    <row r="346" spans="1:14" x14ac:dyDescent="0.35">
      <c r="A346"/>
      <c r="B346" s="51" t="s">
        <v>549</v>
      </c>
      <c r="C346" s="405"/>
      <c r="D346" s="406"/>
      <c r="E346" s="407"/>
      <c r="F346" s="42">
        <f t="shared" si="4"/>
        <v>0</v>
      </c>
      <c r="G346" s="39"/>
      <c r="H346" s="39"/>
      <c r="I346" s="39"/>
      <c r="J346" s="39"/>
      <c r="K346" s="39"/>
      <c r="L346" s="39"/>
      <c r="M346" s="39"/>
      <c r="N346" s="46"/>
    </row>
    <row r="347" spans="1:14" x14ac:dyDescent="0.35">
      <c r="A347"/>
      <c r="B347" s="51" t="s">
        <v>550</v>
      </c>
      <c r="C347" s="405"/>
      <c r="D347" s="406"/>
      <c r="E347" s="407"/>
      <c r="F347" s="42">
        <f t="shared" si="4"/>
        <v>0</v>
      </c>
      <c r="G347" s="39"/>
      <c r="H347" s="39"/>
      <c r="I347" s="39"/>
      <c r="J347" s="39"/>
      <c r="K347" s="39"/>
      <c r="L347" s="39"/>
      <c r="M347" s="39"/>
      <c r="N347" s="46"/>
    </row>
    <row r="348" spans="1:14" x14ac:dyDescent="0.35">
      <c r="A348"/>
      <c r="B348" s="51" t="s">
        <v>551</v>
      </c>
      <c r="C348" s="405"/>
      <c r="D348" s="406"/>
      <c r="E348" s="407"/>
      <c r="F348" s="42">
        <f t="shared" si="4"/>
        <v>0</v>
      </c>
      <c r="G348" s="39"/>
      <c r="H348" s="39"/>
      <c r="I348" s="39"/>
      <c r="J348" s="39"/>
      <c r="K348" s="39"/>
      <c r="L348" s="39"/>
      <c r="M348" s="39"/>
      <c r="N348" s="46"/>
    </row>
    <row r="349" spans="1:14" x14ac:dyDescent="0.35">
      <c r="A349"/>
      <c r="B349" s="51" t="s">
        <v>552</v>
      </c>
      <c r="C349" s="405"/>
      <c r="D349" s="406"/>
      <c r="E349" s="407"/>
      <c r="F349" s="42">
        <f t="shared" si="4"/>
        <v>0</v>
      </c>
      <c r="G349" s="39"/>
      <c r="H349" s="39"/>
      <c r="I349" s="39"/>
      <c r="J349" s="39"/>
      <c r="K349" s="39"/>
      <c r="L349" s="39"/>
      <c r="M349" s="39"/>
      <c r="N349" s="46"/>
    </row>
    <row r="350" spans="1:14" x14ac:dyDescent="0.35">
      <c r="A350"/>
      <c r="B350" s="51" t="s">
        <v>553</v>
      </c>
      <c r="C350" s="405"/>
      <c r="D350" s="406"/>
      <c r="E350" s="407"/>
      <c r="F350" s="42">
        <f t="shared" si="4"/>
        <v>0</v>
      </c>
      <c r="G350" s="39"/>
      <c r="H350" s="39"/>
      <c r="I350" s="39"/>
      <c r="J350" s="39"/>
      <c r="K350" s="39"/>
      <c r="L350" s="39"/>
      <c r="M350" s="39"/>
      <c r="N350" s="46"/>
    </row>
    <row r="351" spans="1:14" x14ac:dyDescent="0.35">
      <c r="A351"/>
      <c r="B351" s="51" t="s">
        <v>554</v>
      </c>
      <c r="C351" s="405"/>
      <c r="D351" s="406"/>
      <c r="E351" s="407"/>
      <c r="F351" s="42">
        <f t="shared" si="4"/>
        <v>0</v>
      </c>
      <c r="G351" s="39"/>
      <c r="H351" s="39"/>
      <c r="I351" s="39"/>
      <c r="J351" s="39"/>
      <c r="K351" s="39"/>
      <c r="L351" s="39"/>
      <c r="M351" s="39"/>
      <c r="N351" s="46"/>
    </row>
    <row r="352" spans="1:14" x14ac:dyDescent="0.35">
      <c r="A352"/>
      <c r="B352" s="51" t="s">
        <v>555</v>
      </c>
      <c r="C352" s="405"/>
      <c r="D352" s="406"/>
      <c r="E352" s="407"/>
      <c r="F352" s="42">
        <f t="shared" si="4"/>
        <v>0</v>
      </c>
      <c r="G352" s="39"/>
      <c r="H352" s="39"/>
      <c r="I352" s="39"/>
      <c r="J352" s="39"/>
      <c r="K352" s="39"/>
      <c r="L352" s="39"/>
      <c r="M352" s="39"/>
      <c r="N352" s="46"/>
    </row>
    <row r="353" spans="1:14" x14ac:dyDescent="0.35">
      <c r="A353"/>
      <c r="B353" s="51" t="s">
        <v>556</v>
      </c>
      <c r="C353" s="405"/>
      <c r="D353" s="406"/>
      <c r="E353" s="407"/>
      <c r="F353" s="42">
        <f t="shared" si="4"/>
        <v>0</v>
      </c>
      <c r="G353" s="39"/>
      <c r="H353" s="39"/>
      <c r="I353" s="39"/>
      <c r="J353" s="39"/>
      <c r="K353" s="39"/>
      <c r="L353" s="39"/>
      <c r="M353" s="39"/>
      <c r="N353" s="46"/>
    </row>
    <row r="354" spans="1:14" x14ac:dyDescent="0.35">
      <c r="A354"/>
      <c r="B354" s="51" t="s">
        <v>557</v>
      </c>
      <c r="C354" s="405"/>
      <c r="D354" s="406"/>
      <c r="E354" s="407"/>
      <c r="F354" s="42">
        <f t="shared" si="4"/>
        <v>0</v>
      </c>
      <c r="G354" s="39"/>
      <c r="H354" s="39"/>
      <c r="I354" s="39"/>
      <c r="J354" s="39"/>
      <c r="K354" s="39"/>
      <c r="L354" s="39"/>
      <c r="M354" s="39"/>
      <c r="N354" s="46"/>
    </row>
    <row r="355" spans="1:14" x14ac:dyDescent="0.35">
      <c r="A355"/>
      <c r="B355" s="51" t="s">
        <v>558</v>
      </c>
      <c r="C355" s="405"/>
      <c r="D355" s="406"/>
      <c r="E355" s="407"/>
      <c r="F355" s="42">
        <f t="shared" si="4"/>
        <v>0</v>
      </c>
      <c r="G355" s="39"/>
      <c r="H355" s="39"/>
      <c r="I355" s="39"/>
      <c r="J355" s="39"/>
      <c r="K355" s="39"/>
      <c r="L355" s="39"/>
      <c r="M355" s="39"/>
      <c r="N355" s="46"/>
    </row>
    <row r="356" spans="1:14" x14ac:dyDescent="0.35">
      <c r="A356"/>
      <c r="B356" s="51" t="s">
        <v>559</v>
      </c>
      <c r="C356" s="405"/>
      <c r="D356" s="406"/>
      <c r="E356" s="407"/>
      <c r="F356" s="42">
        <f t="shared" si="4"/>
        <v>0</v>
      </c>
      <c r="G356" s="39"/>
      <c r="H356" s="39"/>
      <c r="I356" s="39"/>
      <c r="J356" s="39"/>
      <c r="K356" s="39"/>
      <c r="L356" s="39"/>
      <c r="M356" s="39"/>
      <c r="N356" s="46"/>
    </row>
    <row r="357" spans="1:14" x14ac:dyDescent="0.35">
      <c r="A357"/>
      <c r="B357" s="51" t="s">
        <v>560</v>
      </c>
      <c r="C357" s="405"/>
      <c r="D357" s="406"/>
      <c r="E357" s="407"/>
      <c r="F357" s="42">
        <f t="shared" si="4"/>
        <v>0</v>
      </c>
      <c r="G357" s="39"/>
      <c r="H357" s="39"/>
      <c r="I357" s="39"/>
      <c r="J357" s="39"/>
      <c r="K357" s="39"/>
      <c r="L357" s="39"/>
      <c r="M357" s="39"/>
      <c r="N357" s="46"/>
    </row>
    <row r="358" spans="1:14" x14ac:dyDescent="0.35">
      <c r="A358"/>
      <c r="B358" s="51" t="s">
        <v>561</v>
      </c>
      <c r="C358" s="405"/>
      <c r="D358" s="406"/>
      <c r="E358" s="407"/>
      <c r="F358" s="42">
        <f t="shared" si="4"/>
        <v>0</v>
      </c>
      <c r="G358" s="39"/>
      <c r="H358" s="39"/>
      <c r="I358" s="39"/>
      <c r="J358" s="39"/>
      <c r="K358" s="39"/>
      <c r="L358" s="39"/>
      <c r="M358" s="39"/>
      <c r="N358" s="46"/>
    </row>
    <row r="359" spans="1:14" ht="15" thickBot="1" x14ac:dyDescent="0.4">
      <c r="A359"/>
      <c r="B359" s="51" t="s">
        <v>562</v>
      </c>
      <c r="C359" s="405"/>
      <c r="D359" s="406"/>
      <c r="E359" s="407"/>
      <c r="F359" s="47">
        <f t="shared" si="4"/>
        <v>0</v>
      </c>
      <c r="G359" s="48"/>
      <c r="H359" s="48"/>
      <c r="I359" s="48"/>
      <c r="J359" s="48"/>
      <c r="K359" s="48"/>
      <c r="L359" s="48"/>
      <c r="M359" s="48"/>
      <c r="N359" s="49"/>
    </row>
    <row r="360" spans="1:14" x14ac:dyDescent="0.35">
      <c r="A360"/>
      <c r="B360" s="53"/>
    </row>
  </sheetData>
  <sheetProtection algorithmName="SHA-512" hashValue="etPOfBra8ggZ1rKbt/FjKQOmkiKkd4e0MYte8Ln3l86/43rF+xg0v42OuirxVGHbPOdXQ/RvIiH9yELvAQej/w==" saltValue="C4D9HOuJdq0IKskPzE/d4g==" spinCount="100000" sheet="1" selectLockedCells="1"/>
  <mergeCells count="313">
    <mergeCell ref="I74:J74"/>
    <mergeCell ref="I75:J75"/>
    <mergeCell ref="I76:J76"/>
    <mergeCell ref="I77:J77"/>
    <mergeCell ref="C358:E358"/>
    <mergeCell ref="C359:E359"/>
    <mergeCell ref="C353:E353"/>
    <mergeCell ref="C354:E354"/>
    <mergeCell ref="C355:E355"/>
    <mergeCell ref="C356:E356"/>
    <mergeCell ref="C357:E357"/>
    <mergeCell ref="C348:E348"/>
    <mergeCell ref="C349:E349"/>
    <mergeCell ref="C350:E350"/>
    <mergeCell ref="C351:E351"/>
    <mergeCell ref="C352:E352"/>
    <mergeCell ref="C343:E343"/>
    <mergeCell ref="C344:E344"/>
    <mergeCell ref="C345:E345"/>
    <mergeCell ref="C346:E346"/>
    <mergeCell ref="C347:E347"/>
    <mergeCell ref="C338:E338"/>
    <mergeCell ref="C339:E339"/>
    <mergeCell ref="C340:E340"/>
    <mergeCell ref="C341:E341"/>
    <mergeCell ref="C342:E342"/>
    <mergeCell ref="C333:E333"/>
    <mergeCell ref="C334:E334"/>
    <mergeCell ref="C335:E335"/>
    <mergeCell ref="C336:E336"/>
    <mergeCell ref="C337:E337"/>
    <mergeCell ref="C328:E328"/>
    <mergeCell ref="C329:E329"/>
    <mergeCell ref="C330:E330"/>
    <mergeCell ref="C331:E331"/>
    <mergeCell ref="C332:E332"/>
    <mergeCell ref="C323:E323"/>
    <mergeCell ref="C324:E324"/>
    <mergeCell ref="C325:E325"/>
    <mergeCell ref="C326:E326"/>
    <mergeCell ref="C327:E327"/>
    <mergeCell ref="C318:E318"/>
    <mergeCell ref="C319:E319"/>
    <mergeCell ref="C320:E320"/>
    <mergeCell ref="C321:E321"/>
    <mergeCell ref="C322:E322"/>
    <mergeCell ref="C313:E313"/>
    <mergeCell ref="C314:E314"/>
    <mergeCell ref="C315:E315"/>
    <mergeCell ref="C316:E316"/>
    <mergeCell ref="C317:E317"/>
    <mergeCell ref="C308:E308"/>
    <mergeCell ref="C309:E309"/>
    <mergeCell ref="C310:E310"/>
    <mergeCell ref="C311:E311"/>
    <mergeCell ref="C312:E312"/>
    <mergeCell ref="C303:E303"/>
    <mergeCell ref="C304:E304"/>
    <mergeCell ref="C305:E305"/>
    <mergeCell ref="C306:E306"/>
    <mergeCell ref="C307:E307"/>
    <mergeCell ref="C298:E298"/>
    <mergeCell ref="C299:E299"/>
    <mergeCell ref="C300:E300"/>
    <mergeCell ref="C301:E301"/>
    <mergeCell ref="C302:E302"/>
    <mergeCell ref="C293:E293"/>
    <mergeCell ref="C294:E294"/>
    <mergeCell ref="C295:E295"/>
    <mergeCell ref="C296:E296"/>
    <mergeCell ref="C297:E297"/>
    <mergeCell ref="C288:E288"/>
    <mergeCell ref="C289:E289"/>
    <mergeCell ref="C290:E290"/>
    <mergeCell ref="C291:E291"/>
    <mergeCell ref="C292:E292"/>
    <mergeCell ref="C283:E283"/>
    <mergeCell ref="C284:E284"/>
    <mergeCell ref="C285:E285"/>
    <mergeCell ref="C286:E286"/>
    <mergeCell ref="C287:E287"/>
    <mergeCell ref="C278:E278"/>
    <mergeCell ref="C279:E279"/>
    <mergeCell ref="C280:E280"/>
    <mergeCell ref="C281:E281"/>
    <mergeCell ref="C282:E282"/>
    <mergeCell ref="C273:E273"/>
    <mergeCell ref="C274:E274"/>
    <mergeCell ref="C275:E275"/>
    <mergeCell ref="C276:E276"/>
    <mergeCell ref="C277:E277"/>
    <mergeCell ref="C268:E268"/>
    <mergeCell ref="C269:E269"/>
    <mergeCell ref="C270:E270"/>
    <mergeCell ref="C271:E271"/>
    <mergeCell ref="C272:E272"/>
    <mergeCell ref="C263:E263"/>
    <mergeCell ref="C264:E264"/>
    <mergeCell ref="C265:E265"/>
    <mergeCell ref="C266:E266"/>
    <mergeCell ref="C267:E267"/>
    <mergeCell ref="C258:E258"/>
    <mergeCell ref="C259:E259"/>
    <mergeCell ref="C260:E260"/>
    <mergeCell ref="C261:E261"/>
    <mergeCell ref="C262:E262"/>
    <mergeCell ref="C253:E253"/>
    <mergeCell ref="C254:E254"/>
    <mergeCell ref="C255:E255"/>
    <mergeCell ref="C256:E256"/>
    <mergeCell ref="C257:E257"/>
    <mergeCell ref="C248:E248"/>
    <mergeCell ref="C249:E249"/>
    <mergeCell ref="C250:E250"/>
    <mergeCell ref="C251:E251"/>
    <mergeCell ref="C252:E252"/>
    <mergeCell ref="C243:E243"/>
    <mergeCell ref="C244:E244"/>
    <mergeCell ref="C245:E245"/>
    <mergeCell ref="C246:E246"/>
    <mergeCell ref="C247:E247"/>
    <mergeCell ref="C238:E238"/>
    <mergeCell ref="C239:E239"/>
    <mergeCell ref="C240:E240"/>
    <mergeCell ref="C241:E241"/>
    <mergeCell ref="C242:E242"/>
    <mergeCell ref="C233:E233"/>
    <mergeCell ref="C234:E234"/>
    <mergeCell ref="C235:E235"/>
    <mergeCell ref="C236:E236"/>
    <mergeCell ref="C237:E237"/>
    <mergeCell ref="C228:E228"/>
    <mergeCell ref="C229:E229"/>
    <mergeCell ref="C230:E230"/>
    <mergeCell ref="C231:E231"/>
    <mergeCell ref="C232:E232"/>
    <mergeCell ref="C223:E223"/>
    <mergeCell ref="C224:E224"/>
    <mergeCell ref="C225:E225"/>
    <mergeCell ref="C226:E226"/>
    <mergeCell ref="C227:E227"/>
    <mergeCell ref="C218:E218"/>
    <mergeCell ref="C219:E219"/>
    <mergeCell ref="C220:E220"/>
    <mergeCell ref="C221:E221"/>
    <mergeCell ref="C222:E222"/>
    <mergeCell ref="C213:E213"/>
    <mergeCell ref="C214:E214"/>
    <mergeCell ref="C215:E215"/>
    <mergeCell ref="C216:E216"/>
    <mergeCell ref="C217:E217"/>
    <mergeCell ref="C208:E208"/>
    <mergeCell ref="C209:E209"/>
    <mergeCell ref="C210:E210"/>
    <mergeCell ref="C211:E211"/>
    <mergeCell ref="C212:E212"/>
    <mergeCell ref="C203:E203"/>
    <mergeCell ref="C204:E204"/>
    <mergeCell ref="C205:E205"/>
    <mergeCell ref="C206:E206"/>
    <mergeCell ref="C207:E207"/>
    <mergeCell ref="C198:E198"/>
    <mergeCell ref="C199:E199"/>
    <mergeCell ref="C200:E200"/>
    <mergeCell ref="C201:E201"/>
    <mergeCell ref="C202:E202"/>
    <mergeCell ref="C193:E193"/>
    <mergeCell ref="C194:E194"/>
    <mergeCell ref="C195:E195"/>
    <mergeCell ref="C196:E196"/>
    <mergeCell ref="C197:E197"/>
    <mergeCell ref="C188:E188"/>
    <mergeCell ref="C189:E189"/>
    <mergeCell ref="C190:E190"/>
    <mergeCell ref="C191:E191"/>
    <mergeCell ref="C192:E192"/>
    <mergeCell ref="C183:E183"/>
    <mergeCell ref="C184:E184"/>
    <mergeCell ref="C185:E185"/>
    <mergeCell ref="C186:E186"/>
    <mergeCell ref="C187:E187"/>
    <mergeCell ref="C178:E178"/>
    <mergeCell ref="C179:E179"/>
    <mergeCell ref="C180:E180"/>
    <mergeCell ref="C181:E181"/>
    <mergeCell ref="C182:E182"/>
    <mergeCell ref="C173:E173"/>
    <mergeCell ref="C174:E174"/>
    <mergeCell ref="C175:E175"/>
    <mergeCell ref="C176:E176"/>
    <mergeCell ref="C177:E177"/>
    <mergeCell ref="C168:E168"/>
    <mergeCell ref="C169:E169"/>
    <mergeCell ref="C170:E170"/>
    <mergeCell ref="C171:E171"/>
    <mergeCell ref="C172:E172"/>
    <mergeCell ref="C163:E163"/>
    <mergeCell ref="C164:E164"/>
    <mergeCell ref="C165:E165"/>
    <mergeCell ref="C166:E166"/>
    <mergeCell ref="C167:E167"/>
    <mergeCell ref="C158:E158"/>
    <mergeCell ref="C159:E159"/>
    <mergeCell ref="C160:E160"/>
    <mergeCell ref="C161:E161"/>
    <mergeCell ref="C162:E162"/>
    <mergeCell ref="C153:E153"/>
    <mergeCell ref="C154:E154"/>
    <mergeCell ref="C155:E155"/>
    <mergeCell ref="C156:E156"/>
    <mergeCell ref="C157:E157"/>
    <mergeCell ref="C148:E148"/>
    <mergeCell ref="C149:E149"/>
    <mergeCell ref="C150:E150"/>
    <mergeCell ref="C151:E151"/>
    <mergeCell ref="C152:E152"/>
    <mergeCell ref="C143:E143"/>
    <mergeCell ref="C144:E144"/>
    <mergeCell ref="C145:E145"/>
    <mergeCell ref="C146:E146"/>
    <mergeCell ref="C147:E147"/>
    <mergeCell ref="C138:E138"/>
    <mergeCell ref="C139:E139"/>
    <mergeCell ref="C140:E140"/>
    <mergeCell ref="C141:E141"/>
    <mergeCell ref="C142:E142"/>
    <mergeCell ref="C133:E133"/>
    <mergeCell ref="C134:E134"/>
    <mergeCell ref="C135:E135"/>
    <mergeCell ref="C136:E136"/>
    <mergeCell ref="C137:E137"/>
    <mergeCell ref="C128:E128"/>
    <mergeCell ref="C129:E129"/>
    <mergeCell ref="C130:E130"/>
    <mergeCell ref="C131:E131"/>
    <mergeCell ref="C132:E132"/>
    <mergeCell ref="C123:E123"/>
    <mergeCell ref="C124:E124"/>
    <mergeCell ref="C125:E125"/>
    <mergeCell ref="C126:E126"/>
    <mergeCell ref="C127:E127"/>
    <mergeCell ref="C118:E118"/>
    <mergeCell ref="C119:E119"/>
    <mergeCell ref="C120:E120"/>
    <mergeCell ref="C121:E121"/>
    <mergeCell ref="C122:E122"/>
    <mergeCell ref="C113:E113"/>
    <mergeCell ref="C114:E114"/>
    <mergeCell ref="C115:E115"/>
    <mergeCell ref="C116:E116"/>
    <mergeCell ref="C117:E117"/>
    <mergeCell ref="C108:E108"/>
    <mergeCell ref="C109:E109"/>
    <mergeCell ref="C110:E110"/>
    <mergeCell ref="C111:E111"/>
    <mergeCell ref="C112:E112"/>
    <mergeCell ref="C103:E103"/>
    <mergeCell ref="C104:E104"/>
    <mergeCell ref="C105:E105"/>
    <mergeCell ref="C106:E106"/>
    <mergeCell ref="C107:E107"/>
    <mergeCell ref="C98:E98"/>
    <mergeCell ref="C99:E99"/>
    <mergeCell ref="C100:E100"/>
    <mergeCell ref="C101:E101"/>
    <mergeCell ref="C102:E102"/>
    <mergeCell ref="C93:E93"/>
    <mergeCell ref="C94:E94"/>
    <mergeCell ref="C95:E95"/>
    <mergeCell ref="C96:E96"/>
    <mergeCell ref="C97:E97"/>
    <mergeCell ref="C88:E88"/>
    <mergeCell ref="C89:E89"/>
    <mergeCell ref="C90:E90"/>
    <mergeCell ref="C91:E91"/>
    <mergeCell ref="C92:E92"/>
    <mergeCell ref="C83:E83"/>
    <mergeCell ref="C84:E84"/>
    <mergeCell ref="C85:E85"/>
    <mergeCell ref="C86:E86"/>
    <mergeCell ref="C87:E87"/>
    <mergeCell ref="C78:E78"/>
    <mergeCell ref="C79:E79"/>
    <mergeCell ref="C80:E80"/>
    <mergeCell ref="C81:E81"/>
    <mergeCell ref="C82:E82"/>
    <mergeCell ref="C73:E73"/>
    <mergeCell ref="C74:E74"/>
    <mergeCell ref="C75:E75"/>
    <mergeCell ref="C76:E76"/>
    <mergeCell ref="C77:E77"/>
    <mergeCell ref="C68:E68"/>
    <mergeCell ref="C69:E69"/>
    <mergeCell ref="C70:E70"/>
    <mergeCell ref="C71:E71"/>
    <mergeCell ref="C72:E72"/>
    <mergeCell ref="C63:E63"/>
    <mergeCell ref="C64:E64"/>
    <mergeCell ref="C65:E65"/>
    <mergeCell ref="C66:E66"/>
    <mergeCell ref="C67:E67"/>
    <mergeCell ref="B1:M1"/>
    <mergeCell ref="B57:N57"/>
    <mergeCell ref="J62:M62"/>
    <mergeCell ref="J60:M60"/>
    <mergeCell ref="J61:M61"/>
    <mergeCell ref="C58:E58"/>
    <mergeCell ref="C59:E59"/>
    <mergeCell ref="C60:E60"/>
    <mergeCell ref="C61:E61"/>
    <mergeCell ref="C62:E62"/>
    <mergeCell ref="J64:N71"/>
    <mergeCell ref="B2:N2"/>
  </mergeCells>
  <phoneticPr fontId="52" type="noConversion"/>
  <dataValidations count="2">
    <dataValidation type="list" allowBlank="1" showInputMessage="1" showErrorMessage="1" sqref="B4:KO55" xr:uid="{00000000-0002-0000-0100-000000000000}">
      <formula1>$B$59:$B$359</formula1>
    </dataValidation>
    <dataValidation type="list" allowBlank="1" showInputMessage="1" showErrorMessage="1" sqref="C59:E359" xr:uid="{949DA2BA-A2BE-49B3-BA53-F2F77A14A211}">
      <formula1>$KW$4:$KW$64</formula1>
    </dataValidation>
  </dataValidations>
  <hyperlinks>
    <hyperlink ref="B59" location="Name1_W!A1" display="Name1" xr:uid="{00000000-0004-0000-0100-000000000000}"/>
  </hyperlinks>
  <pageMargins left="0.7" right="0.7" top="0.78740157499999996" bottom="0.78740157499999996"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W360"/>
  <sheetViews>
    <sheetView showZeros="0" zoomScaleNormal="100" workbookViewId="0">
      <pane ySplit="3" topLeftCell="A4" activePane="bottomLeft" state="frozen"/>
      <selection pane="bottomLeft" activeCell="D9" sqref="D9"/>
    </sheetView>
  </sheetViews>
  <sheetFormatPr baseColWidth="10" defaultRowHeight="14.5" x14ac:dyDescent="0.35"/>
  <cols>
    <col min="1" max="1" width="14.7265625" style="30" customWidth="1"/>
    <col min="2" max="2" width="12.1796875" style="38" customWidth="1"/>
    <col min="3" max="3" width="10.26953125" style="38" customWidth="1"/>
    <col min="8" max="8" width="12" customWidth="1"/>
    <col min="14" max="14" width="13.453125" customWidth="1"/>
    <col min="308" max="308" width="10.81640625" customWidth="1"/>
    <col min="309" max="309" width="12.54296875" hidden="1" customWidth="1"/>
  </cols>
  <sheetData>
    <row r="1" spans="1:309" s="1" customFormat="1" ht="27" customHeight="1" x14ac:dyDescent="0.35">
      <c r="A1" s="171" t="s">
        <v>62</v>
      </c>
      <c r="B1" s="408" t="s">
        <v>920</v>
      </c>
      <c r="C1" s="408"/>
      <c r="D1" s="408"/>
      <c r="E1" s="408"/>
      <c r="F1" s="408"/>
      <c r="G1" s="408"/>
      <c r="H1" s="408"/>
      <c r="I1" s="408"/>
      <c r="J1" s="408"/>
      <c r="K1" s="408"/>
      <c r="L1" s="408"/>
      <c r="M1" s="408"/>
      <c r="KW1" s="1" t="s">
        <v>921</v>
      </c>
    </row>
    <row r="2" spans="1:309" s="1" customFormat="1" ht="68.25" customHeight="1" x14ac:dyDescent="0.35">
      <c r="A2" s="50" t="str">
        <f>Titel!I9</f>
        <v>2023/2024</v>
      </c>
      <c r="B2" s="424" t="s">
        <v>1451</v>
      </c>
      <c r="C2" s="425"/>
      <c r="D2" s="425"/>
      <c r="E2" s="425"/>
      <c r="F2" s="425"/>
      <c r="G2" s="425"/>
      <c r="H2" s="425"/>
      <c r="I2" s="425"/>
      <c r="J2" s="425"/>
      <c r="K2" s="425"/>
      <c r="L2" s="425"/>
      <c r="M2" s="425"/>
      <c r="N2" s="425"/>
      <c r="KW2" t="s">
        <v>42</v>
      </c>
    </row>
    <row r="3" spans="1:309" ht="29" x14ac:dyDescent="0.35">
      <c r="A3" s="4" t="s">
        <v>34</v>
      </c>
      <c r="B3" s="37" t="s">
        <v>40</v>
      </c>
      <c r="C3" s="37" t="s">
        <v>40</v>
      </c>
      <c r="D3" s="37" t="s">
        <v>40</v>
      </c>
      <c r="E3" s="37" t="s">
        <v>40</v>
      </c>
      <c r="F3" s="37" t="s">
        <v>40</v>
      </c>
      <c r="G3" s="37" t="s">
        <v>40</v>
      </c>
      <c r="H3" s="37" t="s">
        <v>40</v>
      </c>
      <c r="I3" s="37" t="s">
        <v>40</v>
      </c>
      <c r="J3" s="37" t="s">
        <v>40</v>
      </c>
      <c r="K3" s="37" t="s">
        <v>40</v>
      </c>
      <c r="L3" s="37" t="s">
        <v>40</v>
      </c>
      <c r="M3" s="37" t="s">
        <v>40</v>
      </c>
      <c r="N3" s="37" t="s">
        <v>40</v>
      </c>
      <c r="O3" s="37" t="s">
        <v>40</v>
      </c>
      <c r="P3" s="37" t="s">
        <v>40</v>
      </c>
      <c r="Q3" s="37" t="s">
        <v>40</v>
      </c>
      <c r="R3" s="37" t="s">
        <v>40</v>
      </c>
      <c r="S3" s="37" t="s">
        <v>40</v>
      </c>
      <c r="T3" s="37" t="s">
        <v>40</v>
      </c>
      <c r="U3" s="37" t="s">
        <v>40</v>
      </c>
      <c r="V3" s="37" t="s">
        <v>40</v>
      </c>
      <c r="W3" s="37" t="s">
        <v>40</v>
      </c>
      <c r="X3" s="37" t="s">
        <v>40</v>
      </c>
      <c r="Y3" s="37" t="s">
        <v>40</v>
      </c>
      <c r="Z3" s="37" t="s">
        <v>40</v>
      </c>
      <c r="AA3" s="37" t="s">
        <v>40</v>
      </c>
      <c r="AB3" s="37" t="s">
        <v>40</v>
      </c>
      <c r="AC3" s="37" t="s">
        <v>40</v>
      </c>
      <c r="AD3" s="37" t="s">
        <v>40</v>
      </c>
      <c r="AE3" s="37" t="s">
        <v>40</v>
      </c>
      <c r="AF3" s="37" t="s">
        <v>40</v>
      </c>
      <c r="AG3" s="37" t="s">
        <v>40</v>
      </c>
      <c r="AH3" s="37" t="s">
        <v>40</v>
      </c>
      <c r="AI3" s="37" t="s">
        <v>40</v>
      </c>
      <c r="AJ3" s="37" t="s">
        <v>40</v>
      </c>
      <c r="AK3" s="37" t="s">
        <v>40</v>
      </c>
      <c r="AL3" s="37" t="s">
        <v>40</v>
      </c>
      <c r="AM3" s="37" t="s">
        <v>40</v>
      </c>
      <c r="AN3" s="37" t="s">
        <v>40</v>
      </c>
      <c r="AO3" s="37" t="s">
        <v>40</v>
      </c>
      <c r="AP3" s="37" t="s">
        <v>40</v>
      </c>
      <c r="AQ3" s="37" t="s">
        <v>40</v>
      </c>
      <c r="AR3" s="37" t="s">
        <v>40</v>
      </c>
      <c r="AS3" s="37" t="s">
        <v>40</v>
      </c>
      <c r="AT3" s="37" t="s">
        <v>40</v>
      </c>
      <c r="AU3" s="37" t="s">
        <v>40</v>
      </c>
      <c r="AV3" s="37" t="s">
        <v>40</v>
      </c>
      <c r="AW3" s="37" t="s">
        <v>40</v>
      </c>
      <c r="AX3" s="37" t="s">
        <v>40</v>
      </c>
      <c r="AY3" s="37" t="s">
        <v>40</v>
      </c>
      <c r="AZ3" s="37" t="s">
        <v>40</v>
      </c>
      <c r="BA3" s="37" t="s">
        <v>40</v>
      </c>
      <c r="BB3" s="37" t="s">
        <v>40</v>
      </c>
      <c r="BC3" s="37" t="s">
        <v>40</v>
      </c>
      <c r="BD3" s="37" t="s">
        <v>40</v>
      </c>
      <c r="BE3" s="37" t="s">
        <v>40</v>
      </c>
      <c r="BF3" s="37" t="s">
        <v>40</v>
      </c>
      <c r="BG3" s="37" t="s">
        <v>40</v>
      </c>
      <c r="BH3" s="37" t="s">
        <v>40</v>
      </c>
      <c r="BI3" s="37" t="s">
        <v>40</v>
      </c>
      <c r="BJ3" s="37" t="s">
        <v>40</v>
      </c>
      <c r="BK3" s="37" t="s">
        <v>40</v>
      </c>
      <c r="BL3" s="37" t="s">
        <v>40</v>
      </c>
      <c r="BM3" s="37" t="s">
        <v>40</v>
      </c>
      <c r="BN3" s="37" t="s">
        <v>40</v>
      </c>
      <c r="BO3" s="37" t="s">
        <v>40</v>
      </c>
      <c r="BP3" s="37" t="s">
        <v>40</v>
      </c>
      <c r="BQ3" s="37" t="s">
        <v>40</v>
      </c>
      <c r="BR3" s="37" t="s">
        <v>40</v>
      </c>
      <c r="BS3" s="37" t="s">
        <v>40</v>
      </c>
      <c r="BT3" s="37" t="s">
        <v>40</v>
      </c>
      <c r="BU3" s="37" t="s">
        <v>40</v>
      </c>
      <c r="BV3" s="37" t="s">
        <v>40</v>
      </c>
      <c r="BW3" s="37" t="s">
        <v>40</v>
      </c>
      <c r="BX3" s="37" t="s">
        <v>40</v>
      </c>
      <c r="BY3" s="37" t="s">
        <v>40</v>
      </c>
      <c r="BZ3" s="37" t="s">
        <v>40</v>
      </c>
      <c r="CA3" s="37" t="s">
        <v>40</v>
      </c>
      <c r="CB3" s="37" t="s">
        <v>40</v>
      </c>
      <c r="CC3" s="37" t="s">
        <v>40</v>
      </c>
      <c r="CD3" s="37" t="s">
        <v>40</v>
      </c>
      <c r="CE3" s="37" t="s">
        <v>40</v>
      </c>
      <c r="CF3" s="37" t="s">
        <v>40</v>
      </c>
      <c r="CG3" s="37" t="s">
        <v>40</v>
      </c>
      <c r="CH3" s="37" t="s">
        <v>40</v>
      </c>
      <c r="CI3" s="37" t="s">
        <v>40</v>
      </c>
      <c r="CJ3" s="37" t="s">
        <v>40</v>
      </c>
      <c r="CK3" s="37" t="s">
        <v>40</v>
      </c>
      <c r="CL3" s="37" t="s">
        <v>40</v>
      </c>
      <c r="CM3" s="37" t="s">
        <v>40</v>
      </c>
      <c r="CN3" s="37" t="s">
        <v>40</v>
      </c>
      <c r="CO3" s="37" t="s">
        <v>40</v>
      </c>
      <c r="CP3" s="37" t="s">
        <v>40</v>
      </c>
      <c r="CQ3" s="37" t="s">
        <v>40</v>
      </c>
      <c r="CR3" s="37" t="s">
        <v>40</v>
      </c>
      <c r="CS3" s="37" t="s">
        <v>40</v>
      </c>
      <c r="CT3" s="37" t="s">
        <v>40</v>
      </c>
      <c r="CU3" s="37" t="s">
        <v>40</v>
      </c>
      <c r="CV3" s="37" t="s">
        <v>40</v>
      </c>
      <c r="CW3" s="37" t="s">
        <v>40</v>
      </c>
      <c r="CX3" s="37" t="s">
        <v>40</v>
      </c>
      <c r="CY3" s="37" t="s">
        <v>40</v>
      </c>
      <c r="CZ3" s="37" t="s">
        <v>40</v>
      </c>
      <c r="DA3" s="37" t="s">
        <v>40</v>
      </c>
      <c r="DB3" s="37" t="s">
        <v>40</v>
      </c>
      <c r="DC3" s="37" t="s">
        <v>40</v>
      </c>
      <c r="DD3" s="37" t="s">
        <v>40</v>
      </c>
      <c r="DE3" s="37" t="s">
        <v>40</v>
      </c>
      <c r="DF3" s="37" t="s">
        <v>40</v>
      </c>
      <c r="DG3" s="37" t="s">
        <v>40</v>
      </c>
      <c r="DH3" s="37" t="s">
        <v>40</v>
      </c>
      <c r="DI3" s="37" t="s">
        <v>40</v>
      </c>
      <c r="DJ3" s="37" t="s">
        <v>40</v>
      </c>
      <c r="DK3" s="37" t="s">
        <v>40</v>
      </c>
      <c r="DL3" s="37" t="s">
        <v>40</v>
      </c>
      <c r="DM3" s="37" t="s">
        <v>40</v>
      </c>
      <c r="DN3" s="37" t="s">
        <v>40</v>
      </c>
      <c r="DO3" s="37" t="s">
        <v>40</v>
      </c>
      <c r="DP3" s="37" t="s">
        <v>40</v>
      </c>
      <c r="DQ3" s="37" t="s">
        <v>40</v>
      </c>
      <c r="DR3" s="37" t="s">
        <v>40</v>
      </c>
      <c r="DS3" s="37" t="s">
        <v>40</v>
      </c>
      <c r="DT3" s="37" t="s">
        <v>40</v>
      </c>
      <c r="DU3" s="37" t="s">
        <v>40</v>
      </c>
      <c r="DV3" s="37" t="s">
        <v>40</v>
      </c>
      <c r="DW3" s="37" t="s">
        <v>40</v>
      </c>
      <c r="DX3" s="37" t="s">
        <v>40</v>
      </c>
      <c r="DY3" s="37" t="s">
        <v>40</v>
      </c>
      <c r="DZ3" s="37" t="s">
        <v>40</v>
      </c>
      <c r="EA3" s="37" t="s">
        <v>40</v>
      </c>
      <c r="EB3" s="37" t="s">
        <v>40</v>
      </c>
      <c r="EC3" s="37" t="s">
        <v>40</v>
      </c>
      <c r="ED3" s="37" t="s">
        <v>40</v>
      </c>
      <c r="EE3" s="37" t="s">
        <v>40</v>
      </c>
      <c r="EF3" s="37" t="s">
        <v>40</v>
      </c>
      <c r="EG3" s="37" t="s">
        <v>40</v>
      </c>
      <c r="EH3" s="37" t="s">
        <v>40</v>
      </c>
      <c r="EI3" s="37" t="s">
        <v>40</v>
      </c>
      <c r="EJ3" s="37" t="s">
        <v>40</v>
      </c>
      <c r="EK3" s="37" t="s">
        <v>40</v>
      </c>
      <c r="EL3" s="37" t="s">
        <v>40</v>
      </c>
      <c r="EM3" s="37" t="s">
        <v>40</v>
      </c>
      <c r="EN3" s="37" t="s">
        <v>40</v>
      </c>
      <c r="EO3" s="37" t="s">
        <v>40</v>
      </c>
      <c r="EP3" s="37" t="s">
        <v>40</v>
      </c>
      <c r="EQ3" s="37" t="s">
        <v>40</v>
      </c>
      <c r="ER3" s="37" t="s">
        <v>40</v>
      </c>
      <c r="ES3" s="37" t="s">
        <v>40</v>
      </c>
      <c r="ET3" s="37" t="s">
        <v>40</v>
      </c>
      <c r="EU3" s="37" t="s">
        <v>40</v>
      </c>
      <c r="EV3" s="37" t="s">
        <v>40</v>
      </c>
      <c r="EW3" s="37" t="s">
        <v>40</v>
      </c>
      <c r="EX3" s="37" t="s">
        <v>40</v>
      </c>
      <c r="EY3" s="37" t="s">
        <v>40</v>
      </c>
      <c r="EZ3" s="37" t="s">
        <v>40</v>
      </c>
      <c r="FA3" s="37" t="s">
        <v>40</v>
      </c>
      <c r="FB3" s="37" t="s">
        <v>40</v>
      </c>
      <c r="FC3" s="37" t="s">
        <v>40</v>
      </c>
      <c r="FD3" s="37" t="s">
        <v>40</v>
      </c>
      <c r="FE3" s="37" t="s">
        <v>40</v>
      </c>
      <c r="FF3" s="37" t="s">
        <v>40</v>
      </c>
      <c r="FG3" s="37" t="s">
        <v>40</v>
      </c>
      <c r="FH3" s="37" t="s">
        <v>40</v>
      </c>
      <c r="FI3" s="37" t="s">
        <v>40</v>
      </c>
      <c r="FJ3" s="37" t="s">
        <v>40</v>
      </c>
      <c r="FK3" s="37" t="s">
        <v>40</v>
      </c>
      <c r="FL3" s="37" t="s">
        <v>40</v>
      </c>
      <c r="FM3" s="37" t="s">
        <v>40</v>
      </c>
      <c r="FN3" s="37" t="s">
        <v>40</v>
      </c>
      <c r="FO3" s="37" t="s">
        <v>40</v>
      </c>
      <c r="FP3" s="37" t="s">
        <v>40</v>
      </c>
      <c r="FQ3" s="37" t="s">
        <v>40</v>
      </c>
      <c r="FR3" s="37" t="s">
        <v>40</v>
      </c>
      <c r="FS3" s="37" t="s">
        <v>40</v>
      </c>
      <c r="FT3" s="37" t="s">
        <v>40</v>
      </c>
      <c r="FU3" s="37" t="s">
        <v>40</v>
      </c>
      <c r="FV3" s="37" t="s">
        <v>40</v>
      </c>
      <c r="FW3" s="37" t="s">
        <v>40</v>
      </c>
      <c r="FX3" s="37" t="s">
        <v>40</v>
      </c>
      <c r="FY3" s="37" t="s">
        <v>40</v>
      </c>
      <c r="FZ3" s="37" t="s">
        <v>40</v>
      </c>
      <c r="GA3" s="37" t="s">
        <v>40</v>
      </c>
      <c r="GB3" s="37" t="s">
        <v>40</v>
      </c>
      <c r="GC3" s="37" t="s">
        <v>40</v>
      </c>
      <c r="GD3" s="37" t="s">
        <v>40</v>
      </c>
      <c r="GE3" s="37" t="s">
        <v>40</v>
      </c>
      <c r="GF3" s="37" t="s">
        <v>40</v>
      </c>
      <c r="GG3" s="37" t="s">
        <v>40</v>
      </c>
      <c r="GH3" s="37" t="s">
        <v>40</v>
      </c>
      <c r="GI3" s="37" t="s">
        <v>40</v>
      </c>
      <c r="GJ3" s="37" t="s">
        <v>40</v>
      </c>
      <c r="GK3" s="37" t="s">
        <v>40</v>
      </c>
      <c r="GL3" s="37" t="s">
        <v>40</v>
      </c>
      <c r="GM3" s="37" t="s">
        <v>40</v>
      </c>
      <c r="GN3" s="37" t="s">
        <v>40</v>
      </c>
      <c r="GO3" s="37" t="s">
        <v>40</v>
      </c>
      <c r="GP3" s="37" t="s">
        <v>40</v>
      </c>
      <c r="GQ3" s="37" t="s">
        <v>40</v>
      </c>
      <c r="GR3" s="37" t="s">
        <v>40</v>
      </c>
      <c r="GS3" s="37" t="s">
        <v>40</v>
      </c>
      <c r="GT3" s="37" t="s">
        <v>40</v>
      </c>
      <c r="GU3" s="37" t="s">
        <v>40</v>
      </c>
      <c r="GV3" s="37" t="s">
        <v>40</v>
      </c>
      <c r="GW3" s="37" t="s">
        <v>40</v>
      </c>
      <c r="GX3" s="37" t="s">
        <v>40</v>
      </c>
      <c r="GY3" s="37" t="s">
        <v>40</v>
      </c>
      <c r="GZ3" s="37" t="s">
        <v>40</v>
      </c>
      <c r="HA3" s="37" t="s">
        <v>40</v>
      </c>
      <c r="HB3" s="37" t="s">
        <v>40</v>
      </c>
      <c r="HC3" s="37" t="s">
        <v>40</v>
      </c>
      <c r="HD3" s="37" t="s">
        <v>40</v>
      </c>
      <c r="HE3" s="37" t="s">
        <v>40</v>
      </c>
      <c r="HF3" s="37" t="s">
        <v>40</v>
      </c>
      <c r="HG3" s="37" t="s">
        <v>40</v>
      </c>
      <c r="HH3" s="37" t="s">
        <v>40</v>
      </c>
      <c r="HI3" s="37" t="s">
        <v>40</v>
      </c>
      <c r="HJ3" s="37" t="s">
        <v>40</v>
      </c>
      <c r="HK3" s="37" t="s">
        <v>40</v>
      </c>
      <c r="HL3" s="37" t="s">
        <v>40</v>
      </c>
      <c r="HM3" s="37" t="s">
        <v>40</v>
      </c>
      <c r="HN3" s="37" t="s">
        <v>40</v>
      </c>
      <c r="HO3" s="37" t="s">
        <v>40</v>
      </c>
      <c r="HP3" s="37" t="s">
        <v>40</v>
      </c>
      <c r="HQ3" s="37" t="s">
        <v>40</v>
      </c>
      <c r="HR3" s="37" t="s">
        <v>40</v>
      </c>
      <c r="HS3" s="37" t="s">
        <v>40</v>
      </c>
      <c r="HT3" s="37" t="s">
        <v>40</v>
      </c>
      <c r="HU3" s="37" t="s">
        <v>40</v>
      </c>
      <c r="HV3" s="37" t="s">
        <v>40</v>
      </c>
      <c r="HW3" s="37" t="s">
        <v>40</v>
      </c>
      <c r="HX3" s="37" t="s">
        <v>40</v>
      </c>
      <c r="HY3" s="37" t="s">
        <v>40</v>
      </c>
      <c r="HZ3" s="37" t="s">
        <v>40</v>
      </c>
      <c r="IA3" s="37" t="s">
        <v>40</v>
      </c>
      <c r="IB3" s="37" t="s">
        <v>40</v>
      </c>
      <c r="IC3" s="37" t="s">
        <v>40</v>
      </c>
      <c r="ID3" s="37" t="s">
        <v>40</v>
      </c>
      <c r="IE3" s="37" t="s">
        <v>40</v>
      </c>
      <c r="IF3" s="37" t="s">
        <v>40</v>
      </c>
      <c r="IG3" s="37" t="s">
        <v>40</v>
      </c>
      <c r="IH3" s="37" t="s">
        <v>40</v>
      </c>
      <c r="II3" s="37" t="s">
        <v>40</v>
      </c>
      <c r="IJ3" s="37" t="s">
        <v>40</v>
      </c>
      <c r="IK3" s="37" t="s">
        <v>40</v>
      </c>
      <c r="IL3" s="37" t="s">
        <v>40</v>
      </c>
      <c r="IM3" s="37" t="s">
        <v>40</v>
      </c>
      <c r="IN3" s="37" t="s">
        <v>40</v>
      </c>
      <c r="IO3" s="37" t="s">
        <v>40</v>
      </c>
      <c r="IP3" s="37" t="s">
        <v>40</v>
      </c>
      <c r="IQ3" s="37" t="s">
        <v>40</v>
      </c>
      <c r="IR3" s="37" t="s">
        <v>40</v>
      </c>
      <c r="IS3" s="37" t="s">
        <v>40</v>
      </c>
      <c r="IT3" s="37" t="s">
        <v>40</v>
      </c>
      <c r="IU3" s="37" t="s">
        <v>40</v>
      </c>
      <c r="IV3" s="37" t="s">
        <v>40</v>
      </c>
      <c r="IW3" s="37" t="s">
        <v>40</v>
      </c>
      <c r="IX3" s="37" t="s">
        <v>40</v>
      </c>
      <c r="IY3" s="37" t="s">
        <v>40</v>
      </c>
      <c r="IZ3" s="37" t="s">
        <v>40</v>
      </c>
      <c r="JA3" s="37" t="s">
        <v>40</v>
      </c>
      <c r="JB3" s="37" t="s">
        <v>40</v>
      </c>
      <c r="JC3" s="37" t="s">
        <v>40</v>
      </c>
      <c r="JD3" s="37" t="s">
        <v>40</v>
      </c>
      <c r="JE3" s="37" t="s">
        <v>40</v>
      </c>
      <c r="JF3" s="37" t="s">
        <v>40</v>
      </c>
      <c r="JG3" s="37" t="s">
        <v>40</v>
      </c>
      <c r="JH3" s="37" t="s">
        <v>40</v>
      </c>
      <c r="JI3" s="37" t="s">
        <v>40</v>
      </c>
      <c r="JJ3" s="37" t="s">
        <v>40</v>
      </c>
      <c r="JK3" s="37" t="s">
        <v>40</v>
      </c>
      <c r="JL3" s="37" t="s">
        <v>40</v>
      </c>
      <c r="JM3" s="37" t="s">
        <v>40</v>
      </c>
      <c r="JN3" s="37" t="s">
        <v>40</v>
      </c>
      <c r="JO3" s="37" t="s">
        <v>40</v>
      </c>
      <c r="JP3" s="37" t="s">
        <v>40</v>
      </c>
      <c r="JQ3" s="37" t="s">
        <v>40</v>
      </c>
      <c r="JR3" s="37" t="s">
        <v>40</v>
      </c>
      <c r="JS3" s="37" t="s">
        <v>40</v>
      </c>
      <c r="JT3" s="37" t="s">
        <v>40</v>
      </c>
      <c r="JU3" s="37" t="s">
        <v>40</v>
      </c>
      <c r="JV3" s="37" t="s">
        <v>40</v>
      </c>
      <c r="JW3" s="37" t="s">
        <v>40</v>
      </c>
      <c r="JX3" s="37" t="s">
        <v>40</v>
      </c>
      <c r="JY3" s="37" t="s">
        <v>40</v>
      </c>
      <c r="JZ3" s="37" t="s">
        <v>40</v>
      </c>
      <c r="KA3" s="37" t="s">
        <v>40</v>
      </c>
      <c r="KB3" s="37" t="s">
        <v>40</v>
      </c>
      <c r="KC3" s="37" t="s">
        <v>40</v>
      </c>
      <c r="KD3" s="37" t="s">
        <v>40</v>
      </c>
      <c r="KE3" s="37" t="s">
        <v>40</v>
      </c>
      <c r="KF3" s="37" t="s">
        <v>40</v>
      </c>
      <c r="KG3" s="37" t="s">
        <v>40</v>
      </c>
      <c r="KH3" s="37" t="s">
        <v>40</v>
      </c>
      <c r="KI3" s="37" t="s">
        <v>40</v>
      </c>
      <c r="KJ3" s="37" t="s">
        <v>40</v>
      </c>
      <c r="KK3" s="37" t="s">
        <v>40</v>
      </c>
      <c r="KL3" s="37" t="s">
        <v>40</v>
      </c>
      <c r="KM3" s="37" t="s">
        <v>40</v>
      </c>
      <c r="KN3" s="37" t="s">
        <v>40</v>
      </c>
      <c r="KO3" s="37" t="s">
        <v>40</v>
      </c>
    </row>
    <row r="4" spans="1:309" x14ac:dyDescent="0.35">
      <c r="A4" s="26" t="s">
        <v>867</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c r="BY4" s="54"/>
      <c r="BZ4" s="54"/>
      <c r="CA4" s="54"/>
      <c r="CB4" s="54"/>
      <c r="CC4" s="54"/>
      <c r="CD4" s="54"/>
      <c r="CE4" s="54"/>
      <c r="CF4" s="54"/>
      <c r="CG4" s="54"/>
      <c r="CH4" s="54"/>
      <c r="CI4" s="54"/>
      <c r="CJ4" s="54"/>
      <c r="CK4" s="54"/>
      <c r="CL4" s="54"/>
      <c r="CM4" s="54"/>
      <c r="CN4" s="54"/>
      <c r="CO4" s="54"/>
      <c r="CP4" s="54"/>
      <c r="CQ4" s="54"/>
      <c r="CR4" s="54"/>
      <c r="CS4" s="54"/>
      <c r="CT4" s="54"/>
      <c r="CU4" s="54"/>
      <c r="CV4" s="54"/>
      <c r="CW4" s="54"/>
      <c r="CX4" s="54"/>
      <c r="CY4" s="54"/>
      <c r="CZ4" s="54"/>
      <c r="DA4" s="54"/>
      <c r="DB4" s="54"/>
      <c r="DC4" s="54"/>
      <c r="DD4" s="54"/>
      <c r="DE4" s="54"/>
      <c r="DF4" s="54"/>
      <c r="DG4" s="54"/>
      <c r="DH4" s="54"/>
      <c r="DI4" s="54"/>
      <c r="DJ4" s="54"/>
      <c r="DK4" s="54"/>
      <c r="DL4" s="54"/>
      <c r="DM4" s="54"/>
      <c r="DN4" s="54"/>
      <c r="DO4" s="54"/>
      <c r="DP4" s="54"/>
      <c r="DQ4" s="54"/>
      <c r="DR4" s="54"/>
      <c r="DS4" s="54"/>
      <c r="DT4" s="54"/>
      <c r="DU4" s="54"/>
      <c r="DV4" s="54"/>
      <c r="DW4" s="54"/>
      <c r="DX4" s="54"/>
      <c r="DY4" s="54"/>
      <c r="DZ4" s="54"/>
      <c r="EA4" s="54"/>
      <c r="EB4" s="54"/>
      <c r="EC4" s="54"/>
      <c r="ED4" s="54"/>
      <c r="EE4" s="54"/>
      <c r="EF4" s="54"/>
      <c r="EG4" s="54"/>
      <c r="EH4" s="54"/>
      <c r="EI4" s="54"/>
      <c r="EJ4" s="54"/>
      <c r="EK4" s="54"/>
      <c r="EL4" s="54"/>
      <c r="EM4" s="54"/>
      <c r="EN4" s="54"/>
      <c r="EO4" s="54"/>
      <c r="EP4" s="54"/>
      <c r="EQ4" s="54"/>
      <c r="ER4" s="54"/>
      <c r="ES4" s="54"/>
      <c r="ET4" s="54"/>
      <c r="EU4" s="54"/>
      <c r="EV4" s="54"/>
      <c r="EW4" s="54"/>
      <c r="EX4" s="54"/>
      <c r="EY4" s="54"/>
      <c r="EZ4" s="54"/>
      <c r="FA4" s="54"/>
      <c r="FB4" s="54"/>
      <c r="FC4" s="54"/>
      <c r="FD4" s="54"/>
      <c r="FE4" s="54"/>
      <c r="FF4" s="54"/>
      <c r="FG4" s="54"/>
      <c r="FH4" s="54"/>
      <c r="FI4" s="54"/>
      <c r="FJ4" s="54"/>
      <c r="FK4" s="54"/>
      <c r="FL4" s="54"/>
      <c r="FM4" s="54"/>
      <c r="FN4" s="54"/>
      <c r="FO4" s="54"/>
      <c r="FP4" s="54"/>
      <c r="FQ4" s="54"/>
      <c r="FR4" s="54"/>
      <c r="FS4" s="54"/>
      <c r="FT4" s="54"/>
      <c r="FU4" s="54"/>
      <c r="FV4" s="54"/>
      <c r="FW4" s="54"/>
      <c r="FX4" s="54"/>
      <c r="FY4" s="54"/>
      <c r="FZ4" s="54"/>
      <c r="GA4" s="54"/>
      <c r="GB4" s="54"/>
      <c r="GC4" s="54"/>
      <c r="GD4" s="54"/>
      <c r="GE4" s="54"/>
      <c r="GF4" s="54"/>
      <c r="GG4" s="54"/>
      <c r="GH4" s="54"/>
      <c r="GI4" s="54"/>
      <c r="GJ4" s="54"/>
      <c r="GK4" s="54"/>
      <c r="GL4" s="54"/>
      <c r="GM4" s="54"/>
      <c r="GN4" s="54"/>
      <c r="GO4" s="54"/>
      <c r="GP4" s="54"/>
      <c r="GQ4" s="54"/>
      <c r="GR4" s="54"/>
      <c r="GS4" s="54"/>
      <c r="GT4" s="54"/>
      <c r="GU4" s="54"/>
      <c r="GV4" s="54"/>
      <c r="GW4" s="54"/>
      <c r="GX4" s="54"/>
      <c r="GY4" s="54"/>
      <c r="GZ4" s="54"/>
      <c r="HA4" s="54"/>
      <c r="HB4" s="54"/>
      <c r="HC4" s="54"/>
      <c r="HD4" s="54"/>
      <c r="HE4" s="54"/>
      <c r="HF4" s="54"/>
      <c r="HG4" s="54"/>
      <c r="HH4" s="54"/>
      <c r="HI4" s="54"/>
      <c r="HJ4" s="54"/>
      <c r="HK4" s="54"/>
      <c r="HL4" s="54"/>
      <c r="HM4" s="54"/>
      <c r="HN4" s="54"/>
      <c r="HO4" s="54"/>
      <c r="HP4" s="54"/>
      <c r="HQ4" s="54"/>
      <c r="HR4" s="54"/>
      <c r="HS4" s="54"/>
      <c r="HT4" s="54"/>
      <c r="HU4" s="54"/>
      <c r="HV4" s="54"/>
      <c r="HW4" s="54"/>
      <c r="HX4" s="54"/>
      <c r="HY4" s="54"/>
      <c r="HZ4" s="54"/>
      <c r="IA4" s="54"/>
      <c r="IB4" s="54"/>
      <c r="IC4" s="54"/>
      <c r="ID4" s="54"/>
      <c r="IE4" s="54"/>
      <c r="IF4" s="54"/>
      <c r="IG4" s="54"/>
      <c r="IH4" s="54"/>
      <c r="II4" s="54"/>
      <c r="IJ4" s="54"/>
      <c r="IK4" s="54"/>
      <c r="IL4" s="54"/>
      <c r="IM4" s="54"/>
      <c r="IN4" s="54"/>
      <c r="IO4" s="54"/>
      <c r="IP4" s="54"/>
      <c r="IQ4" s="54"/>
      <c r="IR4" s="54"/>
      <c r="IS4" s="54"/>
      <c r="IT4" s="54"/>
      <c r="IU4" s="54"/>
      <c r="IV4" s="54"/>
      <c r="IW4" s="54"/>
      <c r="IX4" s="54"/>
      <c r="IY4" s="54"/>
      <c r="IZ4" s="54"/>
      <c r="JA4" s="54"/>
      <c r="JB4" s="54"/>
      <c r="JC4" s="54"/>
      <c r="JD4" s="54"/>
      <c r="JE4" s="54"/>
      <c r="JF4" s="54"/>
      <c r="JG4" s="54"/>
      <c r="JH4" s="54"/>
      <c r="JI4" s="54"/>
      <c r="JJ4" s="54"/>
      <c r="JK4" s="54"/>
      <c r="JL4" s="54"/>
      <c r="JM4" s="54"/>
      <c r="JN4" s="54"/>
      <c r="JO4" s="54"/>
      <c r="JP4" s="54"/>
      <c r="JQ4" s="54"/>
      <c r="JR4" s="54"/>
      <c r="JS4" s="54"/>
      <c r="JT4" s="54"/>
      <c r="JU4" s="54"/>
      <c r="JV4" s="54"/>
      <c r="JW4" s="54"/>
      <c r="JX4" s="54"/>
      <c r="JY4" s="54"/>
      <c r="JZ4" s="54"/>
      <c r="KA4" s="54"/>
      <c r="KB4" s="54"/>
      <c r="KC4" s="54"/>
      <c r="KD4" s="54"/>
      <c r="KE4" s="54"/>
      <c r="KF4" s="54"/>
      <c r="KG4" s="54"/>
      <c r="KH4" s="54"/>
      <c r="KI4" s="54"/>
      <c r="KJ4" s="54"/>
      <c r="KK4" s="54"/>
      <c r="KL4" s="54"/>
      <c r="KM4" s="54"/>
      <c r="KN4" s="54"/>
      <c r="KO4" s="54"/>
      <c r="KW4" s="386" t="s">
        <v>922</v>
      </c>
    </row>
    <row r="5" spans="1:309" x14ac:dyDescent="0.35">
      <c r="A5" s="26" t="s">
        <v>868</v>
      </c>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c r="CE5" s="54"/>
      <c r="CF5" s="54"/>
      <c r="CG5" s="54"/>
      <c r="CH5" s="54"/>
      <c r="CI5" s="54"/>
      <c r="CJ5" s="54"/>
      <c r="CK5" s="54"/>
      <c r="CL5" s="54"/>
      <c r="CM5" s="54"/>
      <c r="CN5" s="54"/>
      <c r="CO5" s="54"/>
      <c r="CP5" s="54"/>
      <c r="CQ5" s="54"/>
      <c r="CR5" s="54"/>
      <c r="CS5" s="54"/>
      <c r="CT5" s="54"/>
      <c r="CU5" s="54"/>
      <c r="CV5" s="54"/>
      <c r="CW5" s="54"/>
      <c r="CX5" s="54"/>
      <c r="CY5" s="54"/>
      <c r="CZ5" s="54"/>
      <c r="DA5" s="54"/>
      <c r="DB5" s="54"/>
      <c r="DC5" s="54"/>
      <c r="DD5" s="54"/>
      <c r="DE5" s="54"/>
      <c r="DF5" s="54"/>
      <c r="DG5" s="54"/>
      <c r="DH5" s="54"/>
      <c r="DI5" s="54"/>
      <c r="DJ5" s="54"/>
      <c r="DK5" s="54"/>
      <c r="DL5" s="54"/>
      <c r="DM5" s="54"/>
      <c r="DN5" s="54"/>
      <c r="DO5" s="54"/>
      <c r="DP5" s="54"/>
      <c r="DQ5" s="54"/>
      <c r="DR5" s="54"/>
      <c r="DS5" s="54"/>
      <c r="DT5" s="54"/>
      <c r="DU5" s="54"/>
      <c r="DV5" s="54"/>
      <c r="DW5" s="54"/>
      <c r="DX5" s="54"/>
      <c r="DY5" s="54"/>
      <c r="DZ5" s="54"/>
      <c r="EA5" s="54"/>
      <c r="EB5" s="54"/>
      <c r="EC5" s="54"/>
      <c r="ED5" s="54"/>
      <c r="EE5" s="54"/>
      <c r="EF5" s="54"/>
      <c r="EG5" s="54"/>
      <c r="EH5" s="54"/>
      <c r="EI5" s="54"/>
      <c r="EJ5" s="54"/>
      <c r="EK5" s="54"/>
      <c r="EL5" s="54"/>
      <c r="EM5" s="54"/>
      <c r="EN5" s="54"/>
      <c r="EO5" s="54"/>
      <c r="EP5" s="54"/>
      <c r="EQ5" s="54"/>
      <c r="ER5" s="54"/>
      <c r="ES5" s="54"/>
      <c r="ET5" s="54"/>
      <c r="EU5" s="54"/>
      <c r="EV5" s="54"/>
      <c r="EW5" s="54"/>
      <c r="EX5" s="54"/>
      <c r="EY5" s="54"/>
      <c r="EZ5" s="54"/>
      <c r="FA5" s="54"/>
      <c r="FB5" s="54"/>
      <c r="FC5" s="54"/>
      <c r="FD5" s="54"/>
      <c r="FE5" s="54"/>
      <c r="FF5" s="54"/>
      <c r="FG5" s="54"/>
      <c r="FH5" s="54"/>
      <c r="FI5" s="54"/>
      <c r="FJ5" s="54"/>
      <c r="FK5" s="54"/>
      <c r="FL5" s="54"/>
      <c r="FM5" s="54"/>
      <c r="FN5" s="54"/>
      <c r="FO5" s="54"/>
      <c r="FP5" s="54"/>
      <c r="FQ5" s="54"/>
      <c r="FR5" s="54"/>
      <c r="FS5" s="54"/>
      <c r="FT5" s="54"/>
      <c r="FU5" s="54"/>
      <c r="FV5" s="54"/>
      <c r="FW5" s="54"/>
      <c r="FX5" s="54"/>
      <c r="FY5" s="54"/>
      <c r="FZ5" s="54"/>
      <c r="GA5" s="54"/>
      <c r="GB5" s="54"/>
      <c r="GC5" s="54"/>
      <c r="GD5" s="54"/>
      <c r="GE5" s="54"/>
      <c r="GF5" s="54"/>
      <c r="GG5" s="54"/>
      <c r="GH5" s="54"/>
      <c r="GI5" s="54"/>
      <c r="GJ5" s="54"/>
      <c r="GK5" s="54"/>
      <c r="GL5" s="54"/>
      <c r="GM5" s="54"/>
      <c r="GN5" s="54"/>
      <c r="GO5" s="54"/>
      <c r="GP5" s="54"/>
      <c r="GQ5" s="54"/>
      <c r="GR5" s="54"/>
      <c r="GS5" s="54"/>
      <c r="GT5" s="54"/>
      <c r="GU5" s="54"/>
      <c r="GV5" s="54"/>
      <c r="GW5" s="54"/>
      <c r="GX5" s="54"/>
      <c r="GY5" s="54"/>
      <c r="GZ5" s="54"/>
      <c r="HA5" s="54"/>
      <c r="HB5" s="54"/>
      <c r="HC5" s="54"/>
      <c r="HD5" s="54"/>
      <c r="HE5" s="54"/>
      <c r="HF5" s="54"/>
      <c r="HG5" s="54"/>
      <c r="HH5" s="54"/>
      <c r="HI5" s="54"/>
      <c r="HJ5" s="54"/>
      <c r="HK5" s="54"/>
      <c r="HL5" s="54"/>
      <c r="HM5" s="54"/>
      <c r="HN5" s="54"/>
      <c r="HO5" s="54"/>
      <c r="HP5" s="54"/>
      <c r="HQ5" s="54"/>
      <c r="HR5" s="54"/>
      <c r="HS5" s="54"/>
      <c r="HT5" s="54"/>
      <c r="HU5" s="54"/>
      <c r="HV5" s="54"/>
      <c r="HW5" s="54"/>
      <c r="HX5" s="54"/>
      <c r="HY5" s="54"/>
      <c r="HZ5" s="54"/>
      <c r="IA5" s="54"/>
      <c r="IB5" s="54"/>
      <c r="IC5" s="54"/>
      <c r="ID5" s="54"/>
      <c r="IE5" s="54"/>
      <c r="IF5" s="54"/>
      <c r="IG5" s="54"/>
      <c r="IH5" s="54"/>
      <c r="II5" s="54"/>
      <c r="IJ5" s="54"/>
      <c r="IK5" s="54"/>
      <c r="IL5" s="54"/>
      <c r="IM5" s="54"/>
      <c r="IN5" s="54"/>
      <c r="IO5" s="54"/>
      <c r="IP5" s="54"/>
      <c r="IQ5" s="54"/>
      <c r="IR5" s="54"/>
      <c r="IS5" s="54"/>
      <c r="IT5" s="54"/>
      <c r="IU5" s="54"/>
      <c r="IV5" s="54"/>
      <c r="IW5" s="54"/>
      <c r="IX5" s="54"/>
      <c r="IY5" s="54"/>
      <c r="IZ5" s="54"/>
      <c r="JA5" s="54"/>
      <c r="JB5" s="54"/>
      <c r="JC5" s="54"/>
      <c r="JD5" s="54"/>
      <c r="JE5" s="54"/>
      <c r="JF5" s="54"/>
      <c r="JG5" s="54"/>
      <c r="JH5" s="54"/>
      <c r="JI5" s="54"/>
      <c r="JJ5" s="54"/>
      <c r="JK5" s="54"/>
      <c r="JL5" s="54"/>
      <c r="JM5" s="54"/>
      <c r="JN5" s="54"/>
      <c r="JO5" s="54"/>
      <c r="JP5" s="54"/>
      <c r="JQ5" s="54"/>
      <c r="JR5" s="54"/>
      <c r="JS5" s="54"/>
      <c r="JT5" s="54"/>
      <c r="JU5" s="54"/>
      <c r="JV5" s="54"/>
      <c r="JW5" s="54"/>
      <c r="JX5" s="54"/>
      <c r="JY5" s="54"/>
      <c r="JZ5" s="54"/>
      <c r="KA5" s="54"/>
      <c r="KB5" s="54"/>
      <c r="KC5" s="54"/>
      <c r="KD5" s="54"/>
      <c r="KE5" s="54"/>
      <c r="KF5" s="54"/>
      <c r="KG5" s="54"/>
      <c r="KH5" s="54"/>
      <c r="KI5" s="54"/>
      <c r="KJ5" s="54"/>
      <c r="KK5" s="54"/>
      <c r="KL5" s="54"/>
      <c r="KM5" s="54"/>
      <c r="KN5" s="54"/>
      <c r="KO5" s="54"/>
      <c r="KW5" s="208" t="s">
        <v>1400</v>
      </c>
    </row>
    <row r="6" spans="1:309" x14ac:dyDescent="0.35">
      <c r="A6" s="26" t="s">
        <v>869</v>
      </c>
      <c r="B6" s="54"/>
      <c r="C6" s="54"/>
      <c r="D6" s="54"/>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c r="DK6" s="54"/>
      <c r="DL6" s="54"/>
      <c r="DM6" s="54"/>
      <c r="DN6" s="54"/>
      <c r="DO6" s="54"/>
      <c r="DP6" s="54"/>
      <c r="DQ6" s="54"/>
      <c r="DR6" s="54"/>
      <c r="DS6" s="54"/>
      <c r="DT6" s="54"/>
      <c r="DU6" s="54"/>
      <c r="DV6" s="54"/>
      <c r="DW6" s="54"/>
      <c r="DX6" s="54"/>
      <c r="DY6" s="54"/>
      <c r="DZ6" s="54"/>
      <c r="EA6" s="54"/>
      <c r="EB6" s="54"/>
      <c r="EC6" s="54"/>
      <c r="ED6" s="54"/>
      <c r="EE6" s="54"/>
      <c r="EF6" s="54"/>
      <c r="EG6" s="54"/>
      <c r="EH6" s="54"/>
      <c r="EI6" s="54"/>
      <c r="EJ6" s="54"/>
      <c r="EK6" s="54"/>
      <c r="EL6" s="54"/>
      <c r="EM6" s="54"/>
      <c r="EN6" s="54"/>
      <c r="EO6" s="54"/>
      <c r="EP6" s="54"/>
      <c r="EQ6" s="54"/>
      <c r="ER6" s="54"/>
      <c r="ES6" s="54"/>
      <c r="ET6" s="54"/>
      <c r="EU6" s="54"/>
      <c r="EV6" s="54"/>
      <c r="EW6" s="54"/>
      <c r="EX6" s="54"/>
      <c r="EY6" s="54"/>
      <c r="EZ6" s="54"/>
      <c r="FA6" s="54"/>
      <c r="FB6" s="54"/>
      <c r="FC6" s="54"/>
      <c r="FD6" s="54"/>
      <c r="FE6" s="54"/>
      <c r="FF6" s="54"/>
      <c r="FG6" s="54"/>
      <c r="FH6" s="54"/>
      <c r="FI6" s="54"/>
      <c r="FJ6" s="54"/>
      <c r="FK6" s="54"/>
      <c r="FL6" s="54"/>
      <c r="FM6" s="54"/>
      <c r="FN6" s="54"/>
      <c r="FO6" s="54"/>
      <c r="FP6" s="54"/>
      <c r="FQ6" s="54"/>
      <c r="FR6" s="54"/>
      <c r="FS6" s="54"/>
      <c r="FT6" s="54"/>
      <c r="FU6" s="54"/>
      <c r="FV6" s="54"/>
      <c r="FW6" s="54"/>
      <c r="FX6" s="54"/>
      <c r="FY6" s="54"/>
      <c r="FZ6" s="54"/>
      <c r="GA6" s="54"/>
      <c r="GB6" s="54"/>
      <c r="GC6" s="54"/>
      <c r="GD6" s="54"/>
      <c r="GE6" s="54"/>
      <c r="GF6" s="54"/>
      <c r="GG6" s="54"/>
      <c r="GH6" s="54"/>
      <c r="GI6" s="54"/>
      <c r="GJ6" s="54"/>
      <c r="GK6" s="54"/>
      <c r="GL6" s="54"/>
      <c r="GM6" s="54"/>
      <c r="GN6" s="54"/>
      <c r="GO6" s="54"/>
      <c r="GP6" s="54"/>
      <c r="GQ6" s="54"/>
      <c r="GR6" s="54"/>
      <c r="GS6" s="54"/>
      <c r="GT6" s="54"/>
      <c r="GU6" s="54"/>
      <c r="GV6" s="54"/>
      <c r="GW6" s="54"/>
      <c r="GX6" s="54"/>
      <c r="GY6" s="54"/>
      <c r="GZ6" s="54"/>
      <c r="HA6" s="54"/>
      <c r="HB6" s="54"/>
      <c r="HC6" s="54"/>
      <c r="HD6" s="54"/>
      <c r="HE6" s="54"/>
      <c r="HF6" s="54"/>
      <c r="HG6" s="54"/>
      <c r="HH6" s="54"/>
      <c r="HI6" s="54"/>
      <c r="HJ6" s="54"/>
      <c r="HK6" s="54"/>
      <c r="HL6" s="54"/>
      <c r="HM6" s="54"/>
      <c r="HN6" s="54"/>
      <c r="HO6" s="54"/>
      <c r="HP6" s="54"/>
      <c r="HQ6" s="54"/>
      <c r="HR6" s="54"/>
      <c r="HS6" s="54"/>
      <c r="HT6" s="54"/>
      <c r="HU6" s="54"/>
      <c r="HV6" s="54"/>
      <c r="HW6" s="54"/>
      <c r="HX6" s="54"/>
      <c r="HY6" s="54"/>
      <c r="HZ6" s="54"/>
      <c r="IA6" s="54"/>
      <c r="IB6" s="54"/>
      <c r="IC6" s="54"/>
      <c r="ID6" s="54"/>
      <c r="IE6" s="54"/>
      <c r="IF6" s="54"/>
      <c r="IG6" s="54"/>
      <c r="IH6" s="54"/>
      <c r="II6" s="54"/>
      <c r="IJ6" s="54"/>
      <c r="IK6" s="54"/>
      <c r="IL6" s="54"/>
      <c r="IM6" s="54"/>
      <c r="IN6" s="54"/>
      <c r="IO6" s="54"/>
      <c r="IP6" s="54"/>
      <c r="IQ6" s="54"/>
      <c r="IR6" s="54"/>
      <c r="IS6" s="54"/>
      <c r="IT6" s="54"/>
      <c r="IU6" s="54"/>
      <c r="IV6" s="54"/>
      <c r="IW6" s="54"/>
      <c r="IX6" s="54"/>
      <c r="IY6" s="54"/>
      <c r="IZ6" s="54"/>
      <c r="JA6" s="54"/>
      <c r="JB6" s="54"/>
      <c r="JC6" s="54"/>
      <c r="JD6" s="54"/>
      <c r="JE6" s="54"/>
      <c r="JF6" s="54"/>
      <c r="JG6" s="54"/>
      <c r="JH6" s="54"/>
      <c r="JI6" s="54"/>
      <c r="JJ6" s="54"/>
      <c r="JK6" s="54"/>
      <c r="JL6" s="54"/>
      <c r="JM6" s="54"/>
      <c r="JN6" s="54"/>
      <c r="JO6" s="54"/>
      <c r="JP6" s="54"/>
      <c r="JQ6" s="54"/>
      <c r="JR6" s="54"/>
      <c r="JS6" s="54"/>
      <c r="JT6" s="54"/>
      <c r="JU6" s="54"/>
      <c r="JV6" s="54"/>
      <c r="JW6" s="54"/>
      <c r="JX6" s="54"/>
      <c r="JY6" s="54"/>
      <c r="JZ6" s="54"/>
      <c r="KA6" s="54"/>
      <c r="KB6" s="54"/>
      <c r="KC6" s="54"/>
      <c r="KD6" s="54"/>
      <c r="KE6" s="54"/>
      <c r="KF6" s="54"/>
      <c r="KG6" s="54"/>
      <c r="KH6" s="54"/>
      <c r="KI6" s="54"/>
      <c r="KJ6" s="54"/>
      <c r="KK6" s="54"/>
      <c r="KL6" s="54"/>
      <c r="KM6" s="54"/>
      <c r="KN6" s="54"/>
      <c r="KO6" s="54"/>
      <c r="KW6" s="208" t="s">
        <v>1401</v>
      </c>
    </row>
    <row r="7" spans="1:309" x14ac:dyDescent="0.35">
      <c r="A7" s="26" t="s">
        <v>870</v>
      </c>
      <c r="B7" s="54"/>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c r="DG7" s="54"/>
      <c r="DH7" s="54"/>
      <c r="DI7" s="54"/>
      <c r="DJ7" s="54"/>
      <c r="DK7" s="54"/>
      <c r="DL7" s="54"/>
      <c r="DM7" s="54"/>
      <c r="DN7" s="54"/>
      <c r="DO7" s="54"/>
      <c r="DP7" s="54"/>
      <c r="DQ7" s="54"/>
      <c r="DR7" s="54"/>
      <c r="DS7" s="54"/>
      <c r="DT7" s="54"/>
      <c r="DU7" s="54"/>
      <c r="DV7" s="54"/>
      <c r="DW7" s="54"/>
      <c r="DX7" s="54"/>
      <c r="DY7" s="54"/>
      <c r="DZ7" s="54"/>
      <c r="EA7" s="54"/>
      <c r="EB7" s="54"/>
      <c r="EC7" s="54"/>
      <c r="ED7" s="54"/>
      <c r="EE7" s="54"/>
      <c r="EF7" s="54"/>
      <c r="EG7" s="54"/>
      <c r="EH7" s="54"/>
      <c r="EI7" s="54"/>
      <c r="EJ7" s="54"/>
      <c r="EK7" s="54"/>
      <c r="EL7" s="54"/>
      <c r="EM7" s="54"/>
      <c r="EN7" s="54"/>
      <c r="EO7" s="54"/>
      <c r="EP7" s="54"/>
      <c r="EQ7" s="54"/>
      <c r="ER7" s="54"/>
      <c r="ES7" s="54"/>
      <c r="ET7" s="54"/>
      <c r="EU7" s="54"/>
      <c r="EV7" s="54"/>
      <c r="EW7" s="54"/>
      <c r="EX7" s="54"/>
      <c r="EY7" s="54"/>
      <c r="EZ7" s="54"/>
      <c r="FA7" s="54"/>
      <c r="FB7" s="54"/>
      <c r="FC7" s="54"/>
      <c r="FD7" s="54"/>
      <c r="FE7" s="54"/>
      <c r="FF7" s="54"/>
      <c r="FG7" s="54"/>
      <c r="FH7" s="54"/>
      <c r="FI7" s="54"/>
      <c r="FJ7" s="54"/>
      <c r="FK7" s="54"/>
      <c r="FL7" s="54"/>
      <c r="FM7" s="54"/>
      <c r="FN7" s="54"/>
      <c r="FO7" s="54"/>
      <c r="FP7" s="54"/>
      <c r="FQ7" s="54"/>
      <c r="FR7" s="54"/>
      <c r="FS7" s="54"/>
      <c r="FT7" s="54"/>
      <c r="FU7" s="54"/>
      <c r="FV7" s="54"/>
      <c r="FW7" s="54"/>
      <c r="FX7" s="54"/>
      <c r="FY7" s="54"/>
      <c r="FZ7" s="54"/>
      <c r="GA7" s="54"/>
      <c r="GB7" s="54"/>
      <c r="GC7" s="54"/>
      <c r="GD7" s="54"/>
      <c r="GE7" s="54"/>
      <c r="GF7" s="54"/>
      <c r="GG7" s="54"/>
      <c r="GH7" s="54"/>
      <c r="GI7" s="54"/>
      <c r="GJ7" s="54"/>
      <c r="GK7" s="54"/>
      <c r="GL7" s="54"/>
      <c r="GM7" s="54"/>
      <c r="GN7" s="54"/>
      <c r="GO7" s="54"/>
      <c r="GP7" s="54"/>
      <c r="GQ7" s="54"/>
      <c r="GR7" s="54"/>
      <c r="GS7" s="54"/>
      <c r="GT7" s="54"/>
      <c r="GU7" s="54"/>
      <c r="GV7" s="54"/>
      <c r="GW7" s="54"/>
      <c r="GX7" s="54"/>
      <c r="GY7" s="54"/>
      <c r="GZ7" s="54"/>
      <c r="HA7" s="54"/>
      <c r="HB7" s="54"/>
      <c r="HC7" s="54"/>
      <c r="HD7" s="54"/>
      <c r="HE7" s="54"/>
      <c r="HF7" s="54"/>
      <c r="HG7" s="54"/>
      <c r="HH7" s="54"/>
      <c r="HI7" s="54"/>
      <c r="HJ7" s="54"/>
      <c r="HK7" s="54"/>
      <c r="HL7" s="54"/>
      <c r="HM7" s="54"/>
      <c r="HN7" s="54"/>
      <c r="HO7" s="54"/>
      <c r="HP7" s="54"/>
      <c r="HQ7" s="54"/>
      <c r="HR7" s="54"/>
      <c r="HS7" s="54"/>
      <c r="HT7" s="54"/>
      <c r="HU7" s="54"/>
      <c r="HV7" s="54"/>
      <c r="HW7" s="54"/>
      <c r="HX7" s="54"/>
      <c r="HY7" s="54"/>
      <c r="HZ7" s="54"/>
      <c r="IA7" s="54"/>
      <c r="IB7" s="54"/>
      <c r="IC7" s="54"/>
      <c r="ID7" s="54"/>
      <c r="IE7" s="54"/>
      <c r="IF7" s="54"/>
      <c r="IG7" s="54"/>
      <c r="IH7" s="54"/>
      <c r="II7" s="54"/>
      <c r="IJ7" s="54"/>
      <c r="IK7" s="54"/>
      <c r="IL7" s="54"/>
      <c r="IM7" s="54"/>
      <c r="IN7" s="54"/>
      <c r="IO7" s="54"/>
      <c r="IP7" s="54"/>
      <c r="IQ7" s="54"/>
      <c r="IR7" s="54"/>
      <c r="IS7" s="54"/>
      <c r="IT7" s="54"/>
      <c r="IU7" s="54"/>
      <c r="IV7" s="54"/>
      <c r="IW7" s="54"/>
      <c r="IX7" s="54"/>
      <c r="IY7" s="54"/>
      <c r="IZ7" s="54"/>
      <c r="JA7" s="54"/>
      <c r="JB7" s="54"/>
      <c r="JC7" s="54"/>
      <c r="JD7" s="54"/>
      <c r="JE7" s="54"/>
      <c r="JF7" s="54"/>
      <c r="JG7" s="54"/>
      <c r="JH7" s="54"/>
      <c r="JI7" s="54"/>
      <c r="JJ7" s="54"/>
      <c r="JK7" s="54"/>
      <c r="JL7" s="54"/>
      <c r="JM7" s="54"/>
      <c r="JN7" s="54"/>
      <c r="JO7" s="54"/>
      <c r="JP7" s="54"/>
      <c r="JQ7" s="54"/>
      <c r="JR7" s="54"/>
      <c r="JS7" s="54"/>
      <c r="JT7" s="54"/>
      <c r="JU7" s="54"/>
      <c r="JV7" s="54"/>
      <c r="JW7" s="54"/>
      <c r="JX7" s="54"/>
      <c r="JY7" s="54"/>
      <c r="JZ7" s="54"/>
      <c r="KA7" s="54"/>
      <c r="KB7" s="54"/>
      <c r="KC7" s="54"/>
      <c r="KD7" s="54"/>
      <c r="KE7" s="54"/>
      <c r="KF7" s="54"/>
      <c r="KG7" s="54"/>
      <c r="KH7" s="54"/>
      <c r="KI7" s="54"/>
      <c r="KJ7" s="54"/>
      <c r="KK7" s="54"/>
      <c r="KL7" s="54"/>
      <c r="KM7" s="54"/>
      <c r="KN7" s="54"/>
      <c r="KO7" s="54"/>
      <c r="KW7" s="208" t="s">
        <v>1402</v>
      </c>
    </row>
    <row r="8" spans="1:309" x14ac:dyDescent="0.35">
      <c r="A8" s="26" t="s">
        <v>871</v>
      </c>
      <c r="B8" s="54"/>
      <c r="C8" s="54"/>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c r="BQ8" s="54"/>
      <c r="BR8" s="54"/>
      <c r="BS8" s="54"/>
      <c r="BT8" s="54"/>
      <c r="BU8" s="54"/>
      <c r="BV8" s="54"/>
      <c r="BW8" s="54"/>
      <c r="BX8" s="54"/>
      <c r="BY8" s="54"/>
      <c r="BZ8" s="54"/>
      <c r="CA8" s="54"/>
      <c r="CB8" s="54"/>
      <c r="CC8" s="54"/>
      <c r="CD8" s="54"/>
      <c r="CE8" s="54"/>
      <c r="CF8" s="54"/>
      <c r="CG8" s="54"/>
      <c r="CH8" s="54"/>
      <c r="CI8" s="54"/>
      <c r="CJ8" s="54"/>
      <c r="CK8" s="54"/>
      <c r="CL8" s="54"/>
      <c r="CM8" s="54"/>
      <c r="CN8" s="54"/>
      <c r="CO8" s="54"/>
      <c r="CP8" s="54"/>
      <c r="CQ8" s="54"/>
      <c r="CR8" s="54"/>
      <c r="CS8" s="54"/>
      <c r="CT8" s="54"/>
      <c r="CU8" s="54"/>
      <c r="CV8" s="54"/>
      <c r="CW8" s="54"/>
      <c r="CX8" s="54"/>
      <c r="CY8" s="54"/>
      <c r="CZ8" s="54"/>
      <c r="DA8" s="54"/>
      <c r="DB8" s="54"/>
      <c r="DC8" s="54"/>
      <c r="DD8" s="54"/>
      <c r="DE8" s="54"/>
      <c r="DF8" s="54"/>
      <c r="DG8" s="54"/>
      <c r="DH8" s="54"/>
      <c r="DI8" s="54"/>
      <c r="DJ8" s="54"/>
      <c r="DK8" s="54"/>
      <c r="DL8" s="54"/>
      <c r="DM8" s="54"/>
      <c r="DN8" s="54"/>
      <c r="DO8" s="54"/>
      <c r="DP8" s="54"/>
      <c r="DQ8" s="54"/>
      <c r="DR8" s="54"/>
      <c r="DS8" s="54"/>
      <c r="DT8" s="54"/>
      <c r="DU8" s="54"/>
      <c r="DV8" s="54"/>
      <c r="DW8" s="54"/>
      <c r="DX8" s="54"/>
      <c r="DY8" s="54"/>
      <c r="DZ8" s="54"/>
      <c r="EA8" s="54"/>
      <c r="EB8" s="54"/>
      <c r="EC8" s="54"/>
      <c r="ED8" s="54"/>
      <c r="EE8" s="54"/>
      <c r="EF8" s="54"/>
      <c r="EG8" s="54"/>
      <c r="EH8" s="54"/>
      <c r="EI8" s="54"/>
      <c r="EJ8" s="54"/>
      <c r="EK8" s="54"/>
      <c r="EL8" s="54"/>
      <c r="EM8" s="54"/>
      <c r="EN8" s="54"/>
      <c r="EO8" s="54"/>
      <c r="EP8" s="54"/>
      <c r="EQ8" s="54"/>
      <c r="ER8" s="54"/>
      <c r="ES8" s="54"/>
      <c r="ET8" s="54"/>
      <c r="EU8" s="54"/>
      <c r="EV8" s="54"/>
      <c r="EW8" s="54"/>
      <c r="EX8" s="54"/>
      <c r="EY8" s="54"/>
      <c r="EZ8" s="54"/>
      <c r="FA8" s="54"/>
      <c r="FB8" s="54"/>
      <c r="FC8" s="54"/>
      <c r="FD8" s="54"/>
      <c r="FE8" s="54"/>
      <c r="FF8" s="54"/>
      <c r="FG8" s="54"/>
      <c r="FH8" s="54"/>
      <c r="FI8" s="54"/>
      <c r="FJ8" s="54"/>
      <c r="FK8" s="54"/>
      <c r="FL8" s="54"/>
      <c r="FM8" s="54"/>
      <c r="FN8" s="54"/>
      <c r="FO8" s="54"/>
      <c r="FP8" s="54"/>
      <c r="FQ8" s="54"/>
      <c r="FR8" s="54"/>
      <c r="FS8" s="54"/>
      <c r="FT8" s="54"/>
      <c r="FU8" s="54"/>
      <c r="FV8" s="54"/>
      <c r="FW8" s="54"/>
      <c r="FX8" s="54"/>
      <c r="FY8" s="54"/>
      <c r="FZ8" s="54"/>
      <c r="GA8" s="54"/>
      <c r="GB8" s="54"/>
      <c r="GC8" s="54"/>
      <c r="GD8" s="54"/>
      <c r="GE8" s="54"/>
      <c r="GF8" s="54"/>
      <c r="GG8" s="54"/>
      <c r="GH8" s="54"/>
      <c r="GI8" s="54"/>
      <c r="GJ8" s="54"/>
      <c r="GK8" s="54"/>
      <c r="GL8" s="54"/>
      <c r="GM8" s="54"/>
      <c r="GN8" s="54"/>
      <c r="GO8" s="54"/>
      <c r="GP8" s="54"/>
      <c r="GQ8" s="54"/>
      <c r="GR8" s="54"/>
      <c r="GS8" s="54"/>
      <c r="GT8" s="54"/>
      <c r="GU8" s="54"/>
      <c r="GV8" s="54"/>
      <c r="GW8" s="54"/>
      <c r="GX8" s="54"/>
      <c r="GY8" s="54"/>
      <c r="GZ8" s="54"/>
      <c r="HA8" s="54"/>
      <c r="HB8" s="54"/>
      <c r="HC8" s="54"/>
      <c r="HD8" s="54"/>
      <c r="HE8" s="54"/>
      <c r="HF8" s="54"/>
      <c r="HG8" s="54"/>
      <c r="HH8" s="54"/>
      <c r="HI8" s="54"/>
      <c r="HJ8" s="54"/>
      <c r="HK8" s="54"/>
      <c r="HL8" s="54"/>
      <c r="HM8" s="54"/>
      <c r="HN8" s="54"/>
      <c r="HO8" s="54"/>
      <c r="HP8" s="54"/>
      <c r="HQ8" s="54"/>
      <c r="HR8" s="54"/>
      <c r="HS8" s="54"/>
      <c r="HT8" s="54"/>
      <c r="HU8" s="54"/>
      <c r="HV8" s="54"/>
      <c r="HW8" s="54"/>
      <c r="HX8" s="54"/>
      <c r="HY8" s="54"/>
      <c r="HZ8" s="54"/>
      <c r="IA8" s="54"/>
      <c r="IB8" s="54"/>
      <c r="IC8" s="54"/>
      <c r="ID8" s="54"/>
      <c r="IE8" s="54"/>
      <c r="IF8" s="54"/>
      <c r="IG8" s="54"/>
      <c r="IH8" s="54"/>
      <c r="II8" s="54"/>
      <c r="IJ8" s="54"/>
      <c r="IK8" s="54"/>
      <c r="IL8" s="54"/>
      <c r="IM8" s="54"/>
      <c r="IN8" s="54"/>
      <c r="IO8" s="54"/>
      <c r="IP8" s="54"/>
      <c r="IQ8" s="54"/>
      <c r="IR8" s="54"/>
      <c r="IS8" s="54"/>
      <c r="IT8" s="54"/>
      <c r="IU8" s="54"/>
      <c r="IV8" s="54"/>
      <c r="IW8" s="54"/>
      <c r="IX8" s="54"/>
      <c r="IY8" s="54"/>
      <c r="IZ8" s="54"/>
      <c r="JA8" s="54"/>
      <c r="JB8" s="54"/>
      <c r="JC8" s="54"/>
      <c r="JD8" s="54"/>
      <c r="JE8" s="54"/>
      <c r="JF8" s="54"/>
      <c r="JG8" s="54"/>
      <c r="JH8" s="54"/>
      <c r="JI8" s="54"/>
      <c r="JJ8" s="54"/>
      <c r="JK8" s="54"/>
      <c r="JL8" s="54"/>
      <c r="JM8" s="54"/>
      <c r="JN8" s="54"/>
      <c r="JO8" s="54"/>
      <c r="JP8" s="54"/>
      <c r="JQ8" s="54"/>
      <c r="JR8" s="54"/>
      <c r="JS8" s="54"/>
      <c r="JT8" s="54"/>
      <c r="JU8" s="54"/>
      <c r="JV8" s="54"/>
      <c r="JW8" s="54"/>
      <c r="JX8" s="54"/>
      <c r="JY8" s="54"/>
      <c r="JZ8" s="54"/>
      <c r="KA8" s="54"/>
      <c r="KB8" s="54"/>
      <c r="KC8" s="54"/>
      <c r="KD8" s="54"/>
      <c r="KE8" s="54"/>
      <c r="KF8" s="54"/>
      <c r="KG8" s="54"/>
      <c r="KH8" s="54"/>
      <c r="KI8" s="54"/>
      <c r="KJ8" s="54"/>
      <c r="KK8" s="54"/>
      <c r="KL8" s="54"/>
      <c r="KM8" s="54"/>
      <c r="KN8" s="54"/>
      <c r="KO8" s="54"/>
      <c r="KW8" s="208" t="s">
        <v>1403</v>
      </c>
    </row>
    <row r="9" spans="1:309" x14ac:dyDescent="0.35">
      <c r="A9" s="26" t="s">
        <v>872</v>
      </c>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c r="HW9" s="54"/>
      <c r="HX9" s="54"/>
      <c r="HY9" s="54"/>
      <c r="HZ9" s="54"/>
      <c r="IA9" s="54"/>
      <c r="IB9" s="54"/>
      <c r="IC9" s="54"/>
      <c r="ID9" s="54"/>
      <c r="IE9" s="54"/>
      <c r="IF9" s="54"/>
      <c r="IG9" s="54"/>
      <c r="IH9" s="54"/>
      <c r="II9" s="54"/>
      <c r="IJ9" s="54"/>
      <c r="IK9" s="54"/>
      <c r="IL9" s="54"/>
      <c r="IM9" s="54"/>
      <c r="IN9" s="54"/>
      <c r="IO9" s="54"/>
      <c r="IP9" s="54"/>
      <c r="IQ9" s="54"/>
      <c r="IR9" s="54"/>
      <c r="IS9" s="54"/>
      <c r="IT9" s="54"/>
      <c r="IU9" s="54"/>
      <c r="IV9" s="54"/>
      <c r="IW9" s="54"/>
      <c r="IX9" s="54"/>
      <c r="IY9" s="54"/>
      <c r="IZ9" s="54"/>
      <c r="JA9" s="54"/>
      <c r="JB9" s="54"/>
      <c r="JC9" s="54"/>
      <c r="JD9" s="54"/>
      <c r="JE9" s="54"/>
      <c r="JF9" s="54"/>
      <c r="JG9" s="54"/>
      <c r="JH9" s="54"/>
      <c r="JI9" s="54"/>
      <c r="JJ9" s="54"/>
      <c r="JK9" s="54"/>
      <c r="JL9" s="54"/>
      <c r="JM9" s="54"/>
      <c r="JN9" s="54"/>
      <c r="JO9" s="54"/>
      <c r="JP9" s="54"/>
      <c r="JQ9" s="54"/>
      <c r="JR9" s="54"/>
      <c r="JS9" s="54"/>
      <c r="JT9" s="54"/>
      <c r="JU9" s="54"/>
      <c r="JV9" s="54"/>
      <c r="JW9" s="54"/>
      <c r="JX9" s="54"/>
      <c r="JY9" s="54"/>
      <c r="JZ9" s="54"/>
      <c r="KA9" s="54"/>
      <c r="KB9" s="54"/>
      <c r="KC9" s="54"/>
      <c r="KD9" s="54"/>
      <c r="KE9" s="54"/>
      <c r="KF9" s="54"/>
      <c r="KG9" s="54"/>
      <c r="KH9" s="54"/>
      <c r="KI9" s="54"/>
      <c r="KJ9" s="54"/>
      <c r="KK9" s="54"/>
      <c r="KL9" s="54"/>
      <c r="KM9" s="54"/>
      <c r="KN9" s="54"/>
      <c r="KO9" s="54"/>
      <c r="KW9" s="208" t="s">
        <v>1404</v>
      </c>
    </row>
    <row r="10" spans="1:309" x14ac:dyDescent="0.35">
      <c r="A10" s="26" t="s">
        <v>873</v>
      </c>
      <c r="B10" s="54"/>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c r="DK10" s="54"/>
      <c r="DL10" s="54"/>
      <c r="DM10" s="54"/>
      <c r="DN10" s="54"/>
      <c r="DO10" s="54"/>
      <c r="DP10" s="54"/>
      <c r="DQ10" s="54"/>
      <c r="DR10" s="54"/>
      <c r="DS10" s="54"/>
      <c r="DT10" s="54"/>
      <c r="DU10" s="54"/>
      <c r="DV10" s="54"/>
      <c r="DW10" s="54"/>
      <c r="DX10" s="54"/>
      <c r="DY10" s="54"/>
      <c r="DZ10" s="54"/>
      <c r="EA10" s="54"/>
      <c r="EB10" s="54"/>
      <c r="EC10" s="54"/>
      <c r="ED10" s="54"/>
      <c r="EE10" s="54"/>
      <c r="EF10" s="54"/>
      <c r="EG10" s="54"/>
      <c r="EH10" s="54"/>
      <c r="EI10" s="54"/>
      <c r="EJ10" s="54"/>
      <c r="EK10" s="54"/>
      <c r="EL10" s="54"/>
      <c r="EM10" s="54"/>
      <c r="EN10" s="54"/>
      <c r="EO10" s="54"/>
      <c r="EP10" s="54"/>
      <c r="EQ10" s="54"/>
      <c r="ER10" s="54"/>
      <c r="ES10" s="54"/>
      <c r="ET10" s="54"/>
      <c r="EU10" s="54"/>
      <c r="EV10" s="54"/>
      <c r="EW10" s="54"/>
      <c r="EX10" s="54"/>
      <c r="EY10" s="54"/>
      <c r="EZ10" s="54"/>
      <c r="FA10" s="54"/>
      <c r="FB10" s="54"/>
      <c r="FC10" s="54"/>
      <c r="FD10" s="54"/>
      <c r="FE10" s="54"/>
      <c r="FF10" s="54"/>
      <c r="FG10" s="54"/>
      <c r="FH10" s="54"/>
      <c r="FI10" s="54"/>
      <c r="FJ10" s="54"/>
      <c r="FK10" s="54"/>
      <c r="FL10" s="54"/>
      <c r="FM10" s="54"/>
      <c r="FN10" s="54"/>
      <c r="FO10" s="54"/>
      <c r="FP10" s="54"/>
      <c r="FQ10" s="54"/>
      <c r="FR10" s="54"/>
      <c r="FS10" s="54"/>
      <c r="FT10" s="54"/>
      <c r="FU10" s="54"/>
      <c r="FV10" s="54"/>
      <c r="FW10" s="54"/>
      <c r="FX10" s="54"/>
      <c r="FY10" s="54"/>
      <c r="FZ10" s="54"/>
      <c r="GA10" s="54"/>
      <c r="GB10" s="54"/>
      <c r="GC10" s="54"/>
      <c r="GD10" s="54"/>
      <c r="GE10" s="54"/>
      <c r="GF10" s="54"/>
      <c r="GG10" s="54"/>
      <c r="GH10" s="54"/>
      <c r="GI10" s="54"/>
      <c r="GJ10" s="54"/>
      <c r="GK10" s="54"/>
      <c r="GL10" s="54"/>
      <c r="GM10" s="54"/>
      <c r="GN10" s="54"/>
      <c r="GO10" s="54"/>
      <c r="GP10" s="54"/>
      <c r="GQ10" s="54"/>
      <c r="GR10" s="54"/>
      <c r="GS10" s="54"/>
      <c r="GT10" s="54"/>
      <c r="GU10" s="54"/>
      <c r="GV10" s="54"/>
      <c r="GW10" s="54"/>
      <c r="GX10" s="54"/>
      <c r="GY10" s="54"/>
      <c r="GZ10" s="54"/>
      <c r="HA10" s="54"/>
      <c r="HB10" s="54"/>
      <c r="HC10" s="54"/>
      <c r="HD10" s="54"/>
      <c r="HE10" s="54"/>
      <c r="HF10" s="54"/>
      <c r="HG10" s="54"/>
      <c r="HH10" s="54"/>
      <c r="HI10" s="54"/>
      <c r="HJ10" s="54"/>
      <c r="HK10" s="54"/>
      <c r="HL10" s="54"/>
      <c r="HM10" s="54"/>
      <c r="HN10" s="54"/>
      <c r="HO10" s="54"/>
      <c r="HP10" s="54"/>
      <c r="HQ10" s="54"/>
      <c r="HR10" s="54"/>
      <c r="HS10" s="54"/>
      <c r="HT10" s="54"/>
      <c r="HU10" s="54"/>
      <c r="HV10" s="54"/>
      <c r="HW10" s="54"/>
      <c r="HX10" s="54"/>
      <c r="HY10" s="54"/>
      <c r="HZ10" s="54"/>
      <c r="IA10" s="54"/>
      <c r="IB10" s="54"/>
      <c r="IC10" s="54"/>
      <c r="ID10" s="54"/>
      <c r="IE10" s="54"/>
      <c r="IF10" s="54"/>
      <c r="IG10" s="54"/>
      <c r="IH10" s="54"/>
      <c r="II10" s="54"/>
      <c r="IJ10" s="54"/>
      <c r="IK10" s="54"/>
      <c r="IL10" s="54"/>
      <c r="IM10" s="54"/>
      <c r="IN10" s="54"/>
      <c r="IO10" s="54"/>
      <c r="IP10" s="54"/>
      <c r="IQ10" s="54"/>
      <c r="IR10" s="54"/>
      <c r="IS10" s="54"/>
      <c r="IT10" s="54"/>
      <c r="IU10" s="54"/>
      <c r="IV10" s="54"/>
      <c r="IW10" s="54"/>
      <c r="IX10" s="54"/>
      <c r="IY10" s="54"/>
      <c r="IZ10" s="54"/>
      <c r="JA10" s="54"/>
      <c r="JB10" s="54"/>
      <c r="JC10" s="54"/>
      <c r="JD10" s="54"/>
      <c r="JE10" s="54"/>
      <c r="JF10" s="54"/>
      <c r="JG10" s="54"/>
      <c r="JH10" s="54"/>
      <c r="JI10" s="54"/>
      <c r="JJ10" s="54"/>
      <c r="JK10" s="54"/>
      <c r="JL10" s="54"/>
      <c r="JM10" s="54"/>
      <c r="JN10" s="54"/>
      <c r="JO10" s="54"/>
      <c r="JP10" s="54"/>
      <c r="JQ10" s="54"/>
      <c r="JR10" s="54"/>
      <c r="JS10" s="54"/>
      <c r="JT10" s="54"/>
      <c r="JU10" s="54"/>
      <c r="JV10" s="54"/>
      <c r="JW10" s="54"/>
      <c r="JX10" s="54"/>
      <c r="JY10" s="54"/>
      <c r="JZ10" s="54"/>
      <c r="KA10" s="54"/>
      <c r="KB10" s="54"/>
      <c r="KC10" s="54"/>
      <c r="KD10" s="54"/>
      <c r="KE10" s="54"/>
      <c r="KF10" s="54"/>
      <c r="KG10" s="54"/>
      <c r="KH10" s="54"/>
      <c r="KI10" s="54"/>
      <c r="KJ10" s="54"/>
      <c r="KK10" s="54"/>
      <c r="KL10" s="54"/>
      <c r="KM10" s="54"/>
      <c r="KN10" s="54"/>
      <c r="KO10" s="54"/>
      <c r="KW10" s="208" t="s">
        <v>1405</v>
      </c>
    </row>
    <row r="11" spans="1:309" x14ac:dyDescent="0.35">
      <c r="A11" s="26" t="s">
        <v>874</v>
      </c>
      <c r="B11" s="54"/>
      <c r="C11" s="54"/>
      <c r="D11" s="54"/>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c r="DK11" s="54"/>
      <c r="DL11" s="54"/>
      <c r="DM11" s="54"/>
      <c r="DN11" s="54"/>
      <c r="DO11" s="54"/>
      <c r="DP11" s="54"/>
      <c r="DQ11" s="54"/>
      <c r="DR11" s="54"/>
      <c r="DS11" s="54"/>
      <c r="DT11" s="54"/>
      <c r="DU11" s="54"/>
      <c r="DV11" s="54"/>
      <c r="DW11" s="54"/>
      <c r="DX11" s="54"/>
      <c r="DY11" s="54"/>
      <c r="DZ11" s="54"/>
      <c r="EA11" s="54"/>
      <c r="EB11" s="54"/>
      <c r="EC11" s="54"/>
      <c r="ED11" s="54"/>
      <c r="EE11" s="54"/>
      <c r="EF11" s="54"/>
      <c r="EG11" s="54"/>
      <c r="EH11" s="54"/>
      <c r="EI11" s="54"/>
      <c r="EJ11" s="54"/>
      <c r="EK11" s="54"/>
      <c r="EL11" s="54"/>
      <c r="EM11" s="54"/>
      <c r="EN11" s="54"/>
      <c r="EO11" s="54"/>
      <c r="EP11" s="54"/>
      <c r="EQ11" s="54"/>
      <c r="ER11" s="54"/>
      <c r="ES11" s="54"/>
      <c r="ET11" s="54"/>
      <c r="EU11" s="54"/>
      <c r="EV11" s="54"/>
      <c r="EW11" s="54"/>
      <c r="EX11" s="54"/>
      <c r="EY11" s="54"/>
      <c r="EZ11" s="54"/>
      <c r="FA11" s="54"/>
      <c r="FB11" s="54"/>
      <c r="FC11" s="54"/>
      <c r="FD11" s="54"/>
      <c r="FE11" s="54"/>
      <c r="FF11" s="54"/>
      <c r="FG11" s="54"/>
      <c r="FH11" s="54"/>
      <c r="FI11" s="54"/>
      <c r="FJ11" s="54"/>
      <c r="FK11" s="54"/>
      <c r="FL11" s="54"/>
      <c r="FM11" s="54"/>
      <c r="FN11" s="54"/>
      <c r="FO11" s="54"/>
      <c r="FP11" s="54"/>
      <c r="FQ11" s="54"/>
      <c r="FR11" s="54"/>
      <c r="FS11" s="54"/>
      <c r="FT11" s="54"/>
      <c r="FU11" s="54"/>
      <c r="FV11" s="54"/>
      <c r="FW11" s="54"/>
      <c r="FX11" s="54"/>
      <c r="FY11" s="54"/>
      <c r="FZ11" s="54"/>
      <c r="GA11" s="54"/>
      <c r="GB11" s="54"/>
      <c r="GC11" s="54"/>
      <c r="GD11" s="54"/>
      <c r="GE11" s="54"/>
      <c r="GF11" s="54"/>
      <c r="GG11" s="54"/>
      <c r="GH11" s="54"/>
      <c r="GI11" s="54"/>
      <c r="GJ11" s="54"/>
      <c r="GK11" s="54"/>
      <c r="GL11" s="54"/>
      <c r="GM11" s="54"/>
      <c r="GN11" s="54"/>
      <c r="GO11" s="54"/>
      <c r="GP11" s="54"/>
      <c r="GQ11" s="54"/>
      <c r="GR11" s="54"/>
      <c r="GS11" s="54"/>
      <c r="GT11" s="54"/>
      <c r="GU11" s="54"/>
      <c r="GV11" s="54"/>
      <c r="GW11" s="54"/>
      <c r="GX11" s="54"/>
      <c r="GY11" s="54"/>
      <c r="GZ11" s="54"/>
      <c r="HA11" s="54"/>
      <c r="HB11" s="54"/>
      <c r="HC11" s="54"/>
      <c r="HD11" s="54"/>
      <c r="HE11" s="54"/>
      <c r="HF11" s="54"/>
      <c r="HG11" s="54"/>
      <c r="HH11" s="54"/>
      <c r="HI11" s="54"/>
      <c r="HJ11" s="54"/>
      <c r="HK11" s="54"/>
      <c r="HL11" s="54"/>
      <c r="HM11" s="54"/>
      <c r="HN11" s="54"/>
      <c r="HO11" s="54"/>
      <c r="HP11" s="54"/>
      <c r="HQ11" s="54"/>
      <c r="HR11" s="54"/>
      <c r="HS11" s="54"/>
      <c r="HT11" s="54"/>
      <c r="HU11" s="54"/>
      <c r="HV11" s="54"/>
      <c r="HW11" s="54"/>
      <c r="HX11" s="54"/>
      <c r="HY11" s="54"/>
      <c r="HZ11" s="54"/>
      <c r="IA11" s="54"/>
      <c r="IB11" s="54"/>
      <c r="IC11" s="54"/>
      <c r="ID11" s="54"/>
      <c r="IE11" s="54"/>
      <c r="IF11" s="54"/>
      <c r="IG11" s="54"/>
      <c r="IH11" s="54"/>
      <c r="II11" s="54"/>
      <c r="IJ11" s="54"/>
      <c r="IK11" s="54"/>
      <c r="IL11" s="54"/>
      <c r="IM11" s="54"/>
      <c r="IN11" s="54"/>
      <c r="IO11" s="54"/>
      <c r="IP11" s="54"/>
      <c r="IQ11" s="54"/>
      <c r="IR11" s="54"/>
      <c r="IS11" s="54"/>
      <c r="IT11" s="54"/>
      <c r="IU11" s="54"/>
      <c r="IV11" s="54"/>
      <c r="IW11" s="54"/>
      <c r="IX11" s="54"/>
      <c r="IY11" s="54"/>
      <c r="IZ11" s="54"/>
      <c r="JA11" s="54"/>
      <c r="JB11" s="54"/>
      <c r="JC11" s="54"/>
      <c r="JD11" s="54"/>
      <c r="JE11" s="54"/>
      <c r="JF11" s="54"/>
      <c r="JG11" s="54"/>
      <c r="JH11" s="54"/>
      <c r="JI11" s="54"/>
      <c r="JJ11" s="54"/>
      <c r="JK11" s="54"/>
      <c r="JL11" s="54"/>
      <c r="JM11" s="54"/>
      <c r="JN11" s="54"/>
      <c r="JO11" s="54"/>
      <c r="JP11" s="54"/>
      <c r="JQ11" s="54"/>
      <c r="JR11" s="54"/>
      <c r="JS11" s="54"/>
      <c r="JT11" s="54"/>
      <c r="JU11" s="54"/>
      <c r="JV11" s="54"/>
      <c r="JW11" s="54"/>
      <c r="JX11" s="54"/>
      <c r="JY11" s="54"/>
      <c r="JZ11" s="54"/>
      <c r="KA11" s="54"/>
      <c r="KB11" s="54"/>
      <c r="KC11" s="54"/>
      <c r="KD11" s="54"/>
      <c r="KE11" s="54"/>
      <c r="KF11" s="54"/>
      <c r="KG11" s="54"/>
      <c r="KH11" s="54"/>
      <c r="KI11" s="54"/>
      <c r="KJ11" s="54"/>
      <c r="KK11" s="54"/>
      <c r="KL11" s="54"/>
      <c r="KM11" s="54"/>
      <c r="KN11" s="54"/>
      <c r="KO11" s="54"/>
      <c r="KW11" s="386" t="s">
        <v>929</v>
      </c>
    </row>
    <row r="12" spans="1:309" x14ac:dyDescent="0.35">
      <c r="A12" s="26" t="s">
        <v>875</v>
      </c>
      <c r="B12" s="54"/>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c r="CP12" s="54"/>
      <c r="CQ12" s="54"/>
      <c r="CR12" s="54"/>
      <c r="CS12" s="54"/>
      <c r="CT12" s="54"/>
      <c r="CU12" s="54"/>
      <c r="CV12" s="54"/>
      <c r="CW12" s="54"/>
      <c r="CX12" s="54"/>
      <c r="CY12" s="54"/>
      <c r="CZ12" s="54"/>
      <c r="DA12" s="54"/>
      <c r="DB12" s="54"/>
      <c r="DC12" s="54"/>
      <c r="DD12" s="54"/>
      <c r="DE12" s="54"/>
      <c r="DF12" s="54"/>
      <c r="DG12" s="54"/>
      <c r="DH12" s="54"/>
      <c r="DI12" s="54"/>
      <c r="DJ12" s="54"/>
      <c r="DK12" s="54"/>
      <c r="DL12" s="54"/>
      <c r="DM12" s="54"/>
      <c r="DN12" s="54"/>
      <c r="DO12" s="54"/>
      <c r="DP12" s="54"/>
      <c r="DQ12" s="54"/>
      <c r="DR12" s="54"/>
      <c r="DS12" s="54"/>
      <c r="DT12" s="54"/>
      <c r="DU12" s="54"/>
      <c r="DV12" s="54"/>
      <c r="DW12" s="54"/>
      <c r="DX12" s="54"/>
      <c r="DY12" s="54"/>
      <c r="DZ12" s="54"/>
      <c r="EA12" s="54"/>
      <c r="EB12" s="54"/>
      <c r="EC12" s="54"/>
      <c r="ED12" s="54"/>
      <c r="EE12" s="54"/>
      <c r="EF12" s="54"/>
      <c r="EG12" s="54"/>
      <c r="EH12" s="54"/>
      <c r="EI12" s="54"/>
      <c r="EJ12" s="54"/>
      <c r="EK12" s="54"/>
      <c r="EL12" s="54"/>
      <c r="EM12" s="54"/>
      <c r="EN12" s="54"/>
      <c r="EO12" s="54"/>
      <c r="EP12" s="54"/>
      <c r="EQ12" s="54"/>
      <c r="ER12" s="54"/>
      <c r="ES12" s="54"/>
      <c r="ET12" s="54"/>
      <c r="EU12" s="54"/>
      <c r="EV12" s="54"/>
      <c r="EW12" s="54"/>
      <c r="EX12" s="54"/>
      <c r="EY12" s="54"/>
      <c r="EZ12" s="54"/>
      <c r="FA12" s="54"/>
      <c r="FB12" s="54"/>
      <c r="FC12" s="54"/>
      <c r="FD12" s="54"/>
      <c r="FE12" s="54"/>
      <c r="FF12" s="54"/>
      <c r="FG12" s="54"/>
      <c r="FH12" s="54"/>
      <c r="FI12" s="54"/>
      <c r="FJ12" s="54"/>
      <c r="FK12" s="54"/>
      <c r="FL12" s="54"/>
      <c r="FM12" s="54"/>
      <c r="FN12" s="54"/>
      <c r="FO12" s="54"/>
      <c r="FP12" s="54"/>
      <c r="FQ12" s="54"/>
      <c r="FR12" s="54"/>
      <c r="FS12" s="54"/>
      <c r="FT12" s="54"/>
      <c r="FU12" s="54"/>
      <c r="FV12" s="54"/>
      <c r="FW12" s="54"/>
      <c r="FX12" s="54"/>
      <c r="FY12" s="54"/>
      <c r="FZ12" s="54"/>
      <c r="GA12" s="54"/>
      <c r="GB12" s="54"/>
      <c r="GC12" s="54"/>
      <c r="GD12" s="54"/>
      <c r="GE12" s="54"/>
      <c r="GF12" s="54"/>
      <c r="GG12" s="54"/>
      <c r="GH12" s="54"/>
      <c r="GI12" s="54"/>
      <c r="GJ12" s="54"/>
      <c r="GK12" s="54"/>
      <c r="GL12" s="54"/>
      <c r="GM12" s="54"/>
      <c r="GN12" s="54"/>
      <c r="GO12" s="54"/>
      <c r="GP12" s="54"/>
      <c r="GQ12" s="54"/>
      <c r="GR12" s="54"/>
      <c r="GS12" s="54"/>
      <c r="GT12" s="54"/>
      <c r="GU12" s="54"/>
      <c r="GV12" s="54"/>
      <c r="GW12" s="54"/>
      <c r="GX12" s="54"/>
      <c r="GY12" s="54"/>
      <c r="GZ12" s="54"/>
      <c r="HA12" s="54"/>
      <c r="HB12" s="54"/>
      <c r="HC12" s="54"/>
      <c r="HD12" s="54"/>
      <c r="HE12" s="54"/>
      <c r="HF12" s="54"/>
      <c r="HG12" s="54"/>
      <c r="HH12" s="54"/>
      <c r="HI12" s="54"/>
      <c r="HJ12" s="54"/>
      <c r="HK12" s="54"/>
      <c r="HL12" s="54"/>
      <c r="HM12" s="54"/>
      <c r="HN12" s="54"/>
      <c r="HO12" s="54"/>
      <c r="HP12" s="54"/>
      <c r="HQ12" s="54"/>
      <c r="HR12" s="54"/>
      <c r="HS12" s="54"/>
      <c r="HT12" s="54"/>
      <c r="HU12" s="54"/>
      <c r="HV12" s="54"/>
      <c r="HW12" s="54"/>
      <c r="HX12" s="54"/>
      <c r="HY12" s="54"/>
      <c r="HZ12" s="54"/>
      <c r="IA12" s="54"/>
      <c r="IB12" s="54"/>
      <c r="IC12" s="54"/>
      <c r="ID12" s="54"/>
      <c r="IE12" s="54"/>
      <c r="IF12" s="54"/>
      <c r="IG12" s="54"/>
      <c r="IH12" s="54"/>
      <c r="II12" s="54"/>
      <c r="IJ12" s="54"/>
      <c r="IK12" s="54"/>
      <c r="IL12" s="54"/>
      <c r="IM12" s="54"/>
      <c r="IN12" s="54"/>
      <c r="IO12" s="54"/>
      <c r="IP12" s="54"/>
      <c r="IQ12" s="54"/>
      <c r="IR12" s="54"/>
      <c r="IS12" s="54"/>
      <c r="IT12" s="54"/>
      <c r="IU12" s="54"/>
      <c r="IV12" s="54"/>
      <c r="IW12" s="54"/>
      <c r="IX12" s="54"/>
      <c r="IY12" s="54"/>
      <c r="IZ12" s="54"/>
      <c r="JA12" s="54"/>
      <c r="JB12" s="54"/>
      <c r="JC12" s="54"/>
      <c r="JD12" s="54"/>
      <c r="JE12" s="54"/>
      <c r="JF12" s="54"/>
      <c r="JG12" s="54"/>
      <c r="JH12" s="54"/>
      <c r="JI12" s="54"/>
      <c r="JJ12" s="54"/>
      <c r="JK12" s="54"/>
      <c r="JL12" s="54"/>
      <c r="JM12" s="54"/>
      <c r="JN12" s="54"/>
      <c r="JO12" s="54"/>
      <c r="JP12" s="54"/>
      <c r="JQ12" s="54"/>
      <c r="JR12" s="54"/>
      <c r="JS12" s="54"/>
      <c r="JT12" s="54"/>
      <c r="JU12" s="54"/>
      <c r="JV12" s="54"/>
      <c r="JW12" s="54"/>
      <c r="JX12" s="54"/>
      <c r="JY12" s="54"/>
      <c r="JZ12" s="54"/>
      <c r="KA12" s="54"/>
      <c r="KB12" s="54"/>
      <c r="KC12" s="54"/>
      <c r="KD12" s="54"/>
      <c r="KE12" s="54"/>
      <c r="KF12" s="54"/>
      <c r="KG12" s="54"/>
      <c r="KH12" s="54"/>
      <c r="KI12" s="54"/>
      <c r="KJ12" s="54"/>
      <c r="KK12" s="54"/>
      <c r="KL12" s="54"/>
      <c r="KM12" s="54"/>
      <c r="KN12" s="54"/>
      <c r="KO12" s="54"/>
      <c r="KW12" s="208" t="s">
        <v>1406</v>
      </c>
    </row>
    <row r="13" spans="1:309" x14ac:dyDescent="0.35">
      <c r="A13" s="26" t="s">
        <v>876</v>
      </c>
      <c r="B13" s="54"/>
      <c r="C13" s="54"/>
      <c r="D13" s="54"/>
      <c r="E13" s="54"/>
      <c r="F13" s="54"/>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c r="CO13" s="54"/>
      <c r="CP13" s="54"/>
      <c r="CQ13" s="54"/>
      <c r="CR13" s="54"/>
      <c r="CS13" s="54"/>
      <c r="CT13" s="54"/>
      <c r="CU13" s="54"/>
      <c r="CV13" s="54"/>
      <c r="CW13" s="54"/>
      <c r="CX13" s="54"/>
      <c r="CY13" s="54"/>
      <c r="CZ13" s="54"/>
      <c r="DA13" s="54"/>
      <c r="DB13" s="54"/>
      <c r="DC13" s="54"/>
      <c r="DD13" s="54"/>
      <c r="DE13" s="54"/>
      <c r="DF13" s="54"/>
      <c r="DG13" s="54"/>
      <c r="DH13" s="54"/>
      <c r="DI13" s="54"/>
      <c r="DJ13" s="54"/>
      <c r="DK13" s="54"/>
      <c r="DL13" s="54"/>
      <c r="DM13" s="54"/>
      <c r="DN13" s="54"/>
      <c r="DO13" s="54"/>
      <c r="DP13" s="54"/>
      <c r="DQ13" s="54"/>
      <c r="DR13" s="54"/>
      <c r="DS13" s="54"/>
      <c r="DT13" s="54"/>
      <c r="DU13" s="54"/>
      <c r="DV13" s="54"/>
      <c r="DW13" s="54"/>
      <c r="DX13" s="54"/>
      <c r="DY13" s="54"/>
      <c r="DZ13" s="54"/>
      <c r="EA13" s="54"/>
      <c r="EB13" s="54"/>
      <c r="EC13" s="54"/>
      <c r="ED13" s="54"/>
      <c r="EE13" s="54"/>
      <c r="EF13" s="54"/>
      <c r="EG13" s="54"/>
      <c r="EH13" s="54"/>
      <c r="EI13" s="54"/>
      <c r="EJ13" s="54"/>
      <c r="EK13" s="54"/>
      <c r="EL13" s="54"/>
      <c r="EM13" s="54"/>
      <c r="EN13" s="54"/>
      <c r="EO13" s="54"/>
      <c r="EP13" s="54"/>
      <c r="EQ13" s="54"/>
      <c r="ER13" s="54"/>
      <c r="ES13" s="54"/>
      <c r="ET13" s="54"/>
      <c r="EU13" s="54"/>
      <c r="EV13" s="54"/>
      <c r="EW13" s="54"/>
      <c r="EX13" s="54"/>
      <c r="EY13" s="54"/>
      <c r="EZ13" s="54"/>
      <c r="FA13" s="54"/>
      <c r="FB13" s="54"/>
      <c r="FC13" s="54"/>
      <c r="FD13" s="54"/>
      <c r="FE13" s="54"/>
      <c r="FF13" s="54"/>
      <c r="FG13" s="54"/>
      <c r="FH13" s="54"/>
      <c r="FI13" s="54"/>
      <c r="FJ13" s="54"/>
      <c r="FK13" s="54"/>
      <c r="FL13" s="54"/>
      <c r="FM13" s="54"/>
      <c r="FN13" s="54"/>
      <c r="FO13" s="54"/>
      <c r="FP13" s="54"/>
      <c r="FQ13" s="54"/>
      <c r="FR13" s="54"/>
      <c r="FS13" s="54"/>
      <c r="FT13" s="54"/>
      <c r="FU13" s="54"/>
      <c r="FV13" s="54"/>
      <c r="FW13" s="54"/>
      <c r="FX13" s="54"/>
      <c r="FY13" s="54"/>
      <c r="FZ13" s="54"/>
      <c r="GA13" s="54"/>
      <c r="GB13" s="54"/>
      <c r="GC13" s="54"/>
      <c r="GD13" s="54"/>
      <c r="GE13" s="54"/>
      <c r="GF13" s="54"/>
      <c r="GG13" s="54"/>
      <c r="GH13" s="54"/>
      <c r="GI13" s="54"/>
      <c r="GJ13" s="54"/>
      <c r="GK13" s="54"/>
      <c r="GL13" s="54"/>
      <c r="GM13" s="54"/>
      <c r="GN13" s="54"/>
      <c r="GO13" s="54"/>
      <c r="GP13" s="54"/>
      <c r="GQ13" s="54"/>
      <c r="GR13" s="54"/>
      <c r="GS13" s="54"/>
      <c r="GT13" s="54"/>
      <c r="GU13" s="54"/>
      <c r="GV13" s="54"/>
      <c r="GW13" s="54"/>
      <c r="GX13" s="54"/>
      <c r="GY13" s="54"/>
      <c r="GZ13" s="54"/>
      <c r="HA13" s="54"/>
      <c r="HB13" s="54"/>
      <c r="HC13" s="54"/>
      <c r="HD13" s="54"/>
      <c r="HE13" s="54"/>
      <c r="HF13" s="54"/>
      <c r="HG13" s="54"/>
      <c r="HH13" s="54"/>
      <c r="HI13" s="54"/>
      <c r="HJ13" s="54"/>
      <c r="HK13" s="54"/>
      <c r="HL13" s="54"/>
      <c r="HM13" s="54"/>
      <c r="HN13" s="54"/>
      <c r="HO13" s="54"/>
      <c r="HP13" s="54"/>
      <c r="HQ13" s="54"/>
      <c r="HR13" s="54"/>
      <c r="HS13" s="54"/>
      <c r="HT13" s="54"/>
      <c r="HU13" s="54"/>
      <c r="HV13" s="54"/>
      <c r="HW13" s="54"/>
      <c r="HX13" s="54"/>
      <c r="HY13" s="54"/>
      <c r="HZ13" s="54"/>
      <c r="IA13" s="54"/>
      <c r="IB13" s="54"/>
      <c r="IC13" s="54"/>
      <c r="ID13" s="54"/>
      <c r="IE13" s="54"/>
      <c r="IF13" s="54"/>
      <c r="IG13" s="54"/>
      <c r="IH13" s="54"/>
      <c r="II13" s="54"/>
      <c r="IJ13" s="54"/>
      <c r="IK13" s="54"/>
      <c r="IL13" s="54"/>
      <c r="IM13" s="54"/>
      <c r="IN13" s="54"/>
      <c r="IO13" s="54"/>
      <c r="IP13" s="54"/>
      <c r="IQ13" s="54"/>
      <c r="IR13" s="54"/>
      <c r="IS13" s="54"/>
      <c r="IT13" s="54"/>
      <c r="IU13" s="54"/>
      <c r="IV13" s="54"/>
      <c r="IW13" s="54"/>
      <c r="IX13" s="54"/>
      <c r="IY13" s="54"/>
      <c r="IZ13" s="54"/>
      <c r="JA13" s="54"/>
      <c r="JB13" s="54"/>
      <c r="JC13" s="54"/>
      <c r="JD13" s="54"/>
      <c r="JE13" s="54"/>
      <c r="JF13" s="54"/>
      <c r="JG13" s="54"/>
      <c r="JH13" s="54"/>
      <c r="JI13" s="54"/>
      <c r="JJ13" s="54"/>
      <c r="JK13" s="54"/>
      <c r="JL13" s="54"/>
      <c r="JM13" s="54"/>
      <c r="JN13" s="54"/>
      <c r="JO13" s="54"/>
      <c r="JP13" s="54"/>
      <c r="JQ13" s="54"/>
      <c r="JR13" s="54"/>
      <c r="JS13" s="54"/>
      <c r="JT13" s="54"/>
      <c r="JU13" s="54"/>
      <c r="JV13" s="54"/>
      <c r="JW13" s="54"/>
      <c r="JX13" s="54"/>
      <c r="JY13" s="54"/>
      <c r="JZ13" s="54"/>
      <c r="KA13" s="54"/>
      <c r="KB13" s="54"/>
      <c r="KC13" s="54"/>
      <c r="KD13" s="54"/>
      <c r="KE13" s="54"/>
      <c r="KF13" s="54"/>
      <c r="KG13" s="54"/>
      <c r="KH13" s="54"/>
      <c r="KI13" s="54"/>
      <c r="KJ13" s="54"/>
      <c r="KK13" s="54"/>
      <c r="KL13" s="54"/>
      <c r="KM13" s="54"/>
      <c r="KN13" s="54"/>
      <c r="KO13" s="54"/>
      <c r="KW13" s="208" t="s">
        <v>1407</v>
      </c>
    </row>
    <row r="14" spans="1:309" x14ac:dyDescent="0.35">
      <c r="A14" s="26" t="s">
        <v>877</v>
      </c>
      <c r="B14" s="54"/>
      <c r="C14" s="54"/>
      <c r="D14" s="54"/>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c r="BX14" s="54"/>
      <c r="BY14" s="54"/>
      <c r="BZ14" s="54"/>
      <c r="CA14" s="54"/>
      <c r="CB14" s="54"/>
      <c r="CC14" s="54"/>
      <c r="CD14" s="54"/>
      <c r="CE14" s="54"/>
      <c r="CF14" s="54"/>
      <c r="CG14" s="54"/>
      <c r="CH14" s="54"/>
      <c r="CI14" s="54"/>
      <c r="CJ14" s="54"/>
      <c r="CK14" s="54"/>
      <c r="CL14" s="54"/>
      <c r="CM14" s="54"/>
      <c r="CN14" s="54"/>
      <c r="CO14" s="54"/>
      <c r="CP14" s="54"/>
      <c r="CQ14" s="54"/>
      <c r="CR14" s="54"/>
      <c r="CS14" s="54"/>
      <c r="CT14" s="54"/>
      <c r="CU14" s="54"/>
      <c r="CV14" s="54"/>
      <c r="CW14" s="54"/>
      <c r="CX14" s="54"/>
      <c r="CY14" s="54"/>
      <c r="CZ14" s="54"/>
      <c r="DA14" s="54"/>
      <c r="DB14" s="54"/>
      <c r="DC14" s="54"/>
      <c r="DD14" s="54"/>
      <c r="DE14" s="54"/>
      <c r="DF14" s="54"/>
      <c r="DG14" s="54"/>
      <c r="DH14" s="54"/>
      <c r="DI14" s="54"/>
      <c r="DJ14" s="54"/>
      <c r="DK14" s="54"/>
      <c r="DL14" s="54"/>
      <c r="DM14" s="54"/>
      <c r="DN14" s="54"/>
      <c r="DO14" s="54"/>
      <c r="DP14" s="54"/>
      <c r="DQ14" s="54"/>
      <c r="DR14" s="54"/>
      <c r="DS14" s="54"/>
      <c r="DT14" s="54"/>
      <c r="DU14" s="54"/>
      <c r="DV14" s="54"/>
      <c r="DW14" s="54"/>
      <c r="DX14" s="54"/>
      <c r="DY14" s="54"/>
      <c r="DZ14" s="54"/>
      <c r="EA14" s="54"/>
      <c r="EB14" s="54"/>
      <c r="EC14" s="54"/>
      <c r="ED14" s="54"/>
      <c r="EE14" s="54"/>
      <c r="EF14" s="54"/>
      <c r="EG14" s="54"/>
      <c r="EH14" s="54"/>
      <c r="EI14" s="54"/>
      <c r="EJ14" s="54"/>
      <c r="EK14" s="54"/>
      <c r="EL14" s="54"/>
      <c r="EM14" s="54"/>
      <c r="EN14" s="54"/>
      <c r="EO14" s="54"/>
      <c r="EP14" s="54"/>
      <c r="EQ14" s="54"/>
      <c r="ER14" s="54"/>
      <c r="ES14" s="54"/>
      <c r="ET14" s="54"/>
      <c r="EU14" s="54"/>
      <c r="EV14" s="54"/>
      <c r="EW14" s="54"/>
      <c r="EX14" s="54"/>
      <c r="EY14" s="54"/>
      <c r="EZ14" s="54"/>
      <c r="FA14" s="54"/>
      <c r="FB14" s="54"/>
      <c r="FC14" s="54"/>
      <c r="FD14" s="54"/>
      <c r="FE14" s="54"/>
      <c r="FF14" s="54"/>
      <c r="FG14" s="54"/>
      <c r="FH14" s="54"/>
      <c r="FI14" s="54"/>
      <c r="FJ14" s="54"/>
      <c r="FK14" s="54"/>
      <c r="FL14" s="54"/>
      <c r="FM14" s="54"/>
      <c r="FN14" s="54"/>
      <c r="FO14" s="54"/>
      <c r="FP14" s="54"/>
      <c r="FQ14" s="54"/>
      <c r="FR14" s="54"/>
      <c r="FS14" s="54"/>
      <c r="FT14" s="54"/>
      <c r="FU14" s="54"/>
      <c r="FV14" s="54"/>
      <c r="FW14" s="54"/>
      <c r="FX14" s="54"/>
      <c r="FY14" s="54"/>
      <c r="FZ14" s="54"/>
      <c r="GA14" s="54"/>
      <c r="GB14" s="54"/>
      <c r="GC14" s="54"/>
      <c r="GD14" s="54"/>
      <c r="GE14" s="54"/>
      <c r="GF14" s="54"/>
      <c r="GG14" s="54"/>
      <c r="GH14" s="54"/>
      <c r="GI14" s="54"/>
      <c r="GJ14" s="54"/>
      <c r="GK14" s="54"/>
      <c r="GL14" s="54"/>
      <c r="GM14" s="54"/>
      <c r="GN14" s="54"/>
      <c r="GO14" s="54"/>
      <c r="GP14" s="54"/>
      <c r="GQ14" s="54"/>
      <c r="GR14" s="54"/>
      <c r="GS14" s="54"/>
      <c r="GT14" s="54"/>
      <c r="GU14" s="54"/>
      <c r="GV14" s="54"/>
      <c r="GW14" s="54"/>
      <c r="GX14" s="54"/>
      <c r="GY14" s="54"/>
      <c r="GZ14" s="54"/>
      <c r="HA14" s="54"/>
      <c r="HB14" s="54"/>
      <c r="HC14" s="54"/>
      <c r="HD14" s="54"/>
      <c r="HE14" s="54"/>
      <c r="HF14" s="54"/>
      <c r="HG14" s="54"/>
      <c r="HH14" s="54"/>
      <c r="HI14" s="54"/>
      <c r="HJ14" s="54"/>
      <c r="HK14" s="54"/>
      <c r="HL14" s="54"/>
      <c r="HM14" s="54"/>
      <c r="HN14" s="54"/>
      <c r="HO14" s="54"/>
      <c r="HP14" s="54"/>
      <c r="HQ14" s="54"/>
      <c r="HR14" s="54"/>
      <c r="HS14" s="54"/>
      <c r="HT14" s="54"/>
      <c r="HU14" s="54"/>
      <c r="HV14" s="54"/>
      <c r="HW14" s="54"/>
      <c r="HX14" s="54"/>
      <c r="HY14" s="54"/>
      <c r="HZ14" s="54"/>
      <c r="IA14" s="54"/>
      <c r="IB14" s="54"/>
      <c r="IC14" s="54"/>
      <c r="ID14" s="54"/>
      <c r="IE14" s="54"/>
      <c r="IF14" s="54"/>
      <c r="IG14" s="54"/>
      <c r="IH14" s="54"/>
      <c r="II14" s="54"/>
      <c r="IJ14" s="54"/>
      <c r="IK14" s="54"/>
      <c r="IL14" s="54"/>
      <c r="IM14" s="54"/>
      <c r="IN14" s="54"/>
      <c r="IO14" s="54"/>
      <c r="IP14" s="54"/>
      <c r="IQ14" s="54"/>
      <c r="IR14" s="54"/>
      <c r="IS14" s="54"/>
      <c r="IT14" s="54"/>
      <c r="IU14" s="54"/>
      <c r="IV14" s="54"/>
      <c r="IW14" s="54"/>
      <c r="IX14" s="54"/>
      <c r="IY14" s="54"/>
      <c r="IZ14" s="54"/>
      <c r="JA14" s="54"/>
      <c r="JB14" s="54"/>
      <c r="JC14" s="54"/>
      <c r="JD14" s="54"/>
      <c r="JE14" s="54"/>
      <c r="JF14" s="54"/>
      <c r="JG14" s="54"/>
      <c r="JH14" s="54"/>
      <c r="JI14" s="54"/>
      <c r="JJ14" s="54"/>
      <c r="JK14" s="54"/>
      <c r="JL14" s="54"/>
      <c r="JM14" s="54"/>
      <c r="JN14" s="54"/>
      <c r="JO14" s="54"/>
      <c r="JP14" s="54"/>
      <c r="JQ14" s="54"/>
      <c r="JR14" s="54"/>
      <c r="JS14" s="54"/>
      <c r="JT14" s="54"/>
      <c r="JU14" s="54"/>
      <c r="JV14" s="54"/>
      <c r="JW14" s="54"/>
      <c r="JX14" s="54"/>
      <c r="JY14" s="54"/>
      <c r="JZ14" s="54"/>
      <c r="KA14" s="54"/>
      <c r="KB14" s="54"/>
      <c r="KC14" s="54"/>
      <c r="KD14" s="54"/>
      <c r="KE14" s="54"/>
      <c r="KF14" s="54"/>
      <c r="KG14" s="54"/>
      <c r="KH14" s="54"/>
      <c r="KI14" s="54"/>
      <c r="KJ14" s="54"/>
      <c r="KK14" s="54"/>
      <c r="KL14" s="54"/>
      <c r="KM14" s="54"/>
      <c r="KN14" s="54"/>
      <c r="KO14" s="54"/>
      <c r="KW14" s="208" t="s">
        <v>1408</v>
      </c>
    </row>
    <row r="15" spans="1:309" x14ac:dyDescent="0.35">
      <c r="A15" s="26" t="s">
        <v>878</v>
      </c>
      <c r="B15" s="54"/>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c r="CJ15" s="54"/>
      <c r="CK15" s="54"/>
      <c r="CL15" s="54"/>
      <c r="CM15" s="54"/>
      <c r="CN15" s="54"/>
      <c r="CO15" s="54"/>
      <c r="CP15" s="54"/>
      <c r="CQ15" s="54"/>
      <c r="CR15" s="54"/>
      <c r="CS15" s="54"/>
      <c r="CT15" s="54"/>
      <c r="CU15" s="54"/>
      <c r="CV15" s="54"/>
      <c r="CW15" s="54"/>
      <c r="CX15" s="54"/>
      <c r="CY15" s="54"/>
      <c r="CZ15" s="54"/>
      <c r="DA15" s="54"/>
      <c r="DB15" s="54"/>
      <c r="DC15" s="54"/>
      <c r="DD15" s="54"/>
      <c r="DE15" s="54"/>
      <c r="DF15" s="54"/>
      <c r="DG15" s="54"/>
      <c r="DH15" s="54"/>
      <c r="DI15" s="54"/>
      <c r="DJ15" s="54"/>
      <c r="DK15" s="54"/>
      <c r="DL15" s="54"/>
      <c r="DM15" s="54"/>
      <c r="DN15" s="54"/>
      <c r="DO15" s="54"/>
      <c r="DP15" s="54"/>
      <c r="DQ15" s="54"/>
      <c r="DR15" s="54"/>
      <c r="DS15" s="54"/>
      <c r="DT15" s="54"/>
      <c r="DU15" s="54"/>
      <c r="DV15" s="54"/>
      <c r="DW15" s="54"/>
      <c r="DX15" s="54"/>
      <c r="DY15" s="54"/>
      <c r="DZ15" s="54"/>
      <c r="EA15" s="54"/>
      <c r="EB15" s="54"/>
      <c r="EC15" s="54"/>
      <c r="ED15" s="54"/>
      <c r="EE15" s="54"/>
      <c r="EF15" s="54"/>
      <c r="EG15" s="54"/>
      <c r="EH15" s="54"/>
      <c r="EI15" s="54"/>
      <c r="EJ15" s="54"/>
      <c r="EK15" s="54"/>
      <c r="EL15" s="54"/>
      <c r="EM15" s="54"/>
      <c r="EN15" s="54"/>
      <c r="EO15" s="54"/>
      <c r="EP15" s="54"/>
      <c r="EQ15" s="54"/>
      <c r="ER15" s="54"/>
      <c r="ES15" s="54"/>
      <c r="ET15" s="54"/>
      <c r="EU15" s="54"/>
      <c r="EV15" s="54"/>
      <c r="EW15" s="54"/>
      <c r="EX15" s="54"/>
      <c r="EY15" s="54"/>
      <c r="EZ15" s="54"/>
      <c r="FA15" s="54"/>
      <c r="FB15" s="54"/>
      <c r="FC15" s="54"/>
      <c r="FD15" s="54"/>
      <c r="FE15" s="54"/>
      <c r="FF15" s="54"/>
      <c r="FG15" s="54"/>
      <c r="FH15" s="54"/>
      <c r="FI15" s="54"/>
      <c r="FJ15" s="54"/>
      <c r="FK15" s="54"/>
      <c r="FL15" s="54"/>
      <c r="FM15" s="54"/>
      <c r="FN15" s="54"/>
      <c r="FO15" s="54"/>
      <c r="FP15" s="54"/>
      <c r="FQ15" s="54"/>
      <c r="FR15" s="54"/>
      <c r="FS15" s="54"/>
      <c r="FT15" s="54"/>
      <c r="FU15" s="54"/>
      <c r="FV15" s="54"/>
      <c r="FW15" s="54"/>
      <c r="FX15" s="54"/>
      <c r="FY15" s="54"/>
      <c r="FZ15" s="54"/>
      <c r="GA15" s="54"/>
      <c r="GB15" s="54"/>
      <c r="GC15" s="54"/>
      <c r="GD15" s="54"/>
      <c r="GE15" s="54"/>
      <c r="GF15" s="54"/>
      <c r="GG15" s="54"/>
      <c r="GH15" s="54"/>
      <c r="GI15" s="54"/>
      <c r="GJ15" s="54"/>
      <c r="GK15" s="54"/>
      <c r="GL15" s="54"/>
      <c r="GM15" s="54"/>
      <c r="GN15" s="54"/>
      <c r="GO15" s="54"/>
      <c r="GP15" s="54"/>
      <c r="GQ15" s="54"/>
      <c r="GR15" s="54"/>
      <c r="GS15" s="54"/>
      <c r="GT15" s="54"/>
      <c r="GU15" s="54"/>
      <c r="GV15" s="54"/>
      <c r="GW15" s="54"/>
      <c r="GX15" s="54"/>
      <c r="GY15" s="54"/>
      <c r="GZ15" s="54"/>
      <c r="HA15" s="54"/>
      <c r="HB15" s="54"/>
      <c r="HC15" s="54"/>
      <c r="HD15" s="54"/>
      <c r="HE15" s="54"/>
      <c r="HF15" s="54"/>
      <c r="HG15" s="54"/>
      <c r="HH15" s="54"/>
      <c r="HI15" s="54"/>
      <c r="HJ15" s="54"/>
      <c r="HK15" s="54"/>
      <c r="HL15" s="54"/>
      <c r="HM15" s="54"/>
      <c r="HN15" s="54"/>
      <c r="HO15" s="54"/>
      <c r="HP15" s="54"/>
      <c r="HQ15" s="54"/>
      <c r="HR15" s="54"/>
      <c r="HS15" s="54"/>
      <c r="HT15" s="54"/>
      <c r="HU15" s="54"/>
      <c r="HV15" s="54"/>
      <c r="HW15" s="54"/>
      <c r="HX15" s="54"/>
      <c r="HY15" s="54"/>
      <c r="HZ15" s="54"/>
      <c r="IA15" s="54"/>
      <c r="IB15" s="54"/>
      <c r="IC15" s="54"/>
      <c r="ID15" s="54"/>
      <c r="IE15" s="54"/>
      <c r="IF15" s="54"/>
      <c r="IG15" s="54"/>
      <c r="IH15" s="54"/>
      <c r="II15" s="54"/>
      <c r="IJ15" s="54"/>
      <c r="IK15" s="54"/>
      <c r="IL15" s="54"/>
      <c r="IM15" s="54"/>
      <c r="IN15" s="54"/>
      <c r="IO15" s="54"/>
      <c r="IP15" s="54"/>
      <c r="IQ15" s="54"/>
      <c r="IR15" s="54"/>
      <c r="IS15" s="54"/>
      <c r="IT15" s="54"/>
      <c r="IU15" s="54"/>
      <c r="IV15" s="54"/>
      <c r="IW15" s="54"/>
      <c r="IX15" s="54"/>
      <c r="IY15" s="54"/>
      <c r="IZ15" s="54"/>
      <c r="JA15" s="54"/>
      <c r="JB15" s="54"/>
      <c r="JC15" s="54"/>
      <c r="JD15" s="54"/>
      <c r="JE15" s="54"/>
      <c r="JF15" s="54"/>
      <c r="JG15" s="54"/>
      <c r="JH15" s="54"/>
      <c r="JI15" s="54"/>
      <c r="JJ15" s="54"/>
      <c r="JK15" s="54"/>
      <c r="JL15" s="54"/>
      <c r="JM15" s="54"/>
      <c r="JN15" s="54"/>
      <c r="JO15" s="54"/>
      <c r="JP15" s="54"/>
      <c r="JQ15" s="54"/>
      <c r="JR15" s="54"/>
      <c r="JS15" s="54"/>
      <c r="JT15" s="54"/>
      <c r="JU15" s="54"/>
      <c r="JV15" s="54"/>
      <c r="JW15" s="54"/>
      <c r="JX15" s="54"/>
      <c r="JY15" s="54"/>
      <c r="JZ15" s="54"/>
      <c r="KA15" s="54"/>
      <c r="KB15" s="54"/>
      <c r="KC15" s="54"/>
      <c r="KD15" s="54"/>
      <c r="KE15" s="54"/>
      <c r="KF15" s="54"/>
      <c r="KG15" s="54"/>
      <c r="KH15" s="54"/>
      <c r="KI15" s="54"/>
      <c r="KJ15" s="54"/>
      <c r="KK15" s="54"/>
      <c r="KL15" s="54"/>
      <c r="KM15" s="54"/>
      <c r="KN15" s="54"/>
      <c r="KO15" s="54"/>
      <c r="KW15" s="208" t="s">
        <v>1409</v>
      </c>
    </row>
    <row r="16" spans="1:309" x14ac:dyDescent="0.35">
      <c r="A16" s="26" t="s">
        <v>879</v>
      </c>
      <c r="B16" s="54"/>
      <c r="C16" s="54"/>
      <c r="D16" s="54"/>
      <c r="E16" s="54"/>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54"/>
      <c r="CM16" s="54"/>
      <c r="CN16" s="54"/>
      <c r="CO16" s="54"/>
      <c r="CP16" s="54"/>
      <c r="CQ16" s="54"/>
      <c r="CR16" s="54"/>
      <c r="CS16" s="54"/>
      <c r="CT16" s="54"/>
      <c r="CU16" s="54"/>
      <c r="CV16" s="54"/>
      <c r="CW16" s="54"/>
      <c r="CX16" s="54"/>
      <c r="CY16" s="54"/>
      <c r="CZ16" s="54"/>
      <c r="DA16" s="54"/>
      <c r="DB16" s="54"/>
      <c r="DC16" s="54"/>
      <c r="DD16" s="54"/>
      <c r="DE16" s="54"/>
      <c r="DF16" s="54"/>
      <c r="DG16" s="54"/>
      <c r="DH16" s="54"/>
      <c r="DI16" s="54"/>
      <c r="DJ16" s="54"/>
      <c r="DK16" s="54"/>
      <c r="DL16" s="54"/>
      <c r="DM16" s="54"/>
      <c r="DN16" s="54"/>
      <c r="DO16" s="54"/>
      <c r="DP16" s="54"/>
      <c r="DQ16" s="54"/>
      <c r="DR16" s="54"/>
      <c r="DS16" s="54"/>
      <c r="DT16" s="54"/>
      <c r="DU16" s="54"/>
      <c r="DV16" s="54"/>
      <c r="DW16" s="54"/>
      <c r="DX16" s="54"/>
      <c r="DY16" s="54"/>
      <c r="DZ16" s="54"/>
      <c r="EA16" s="54"/>
      <c r="EB16" s="54"/>
      <c r="EC16" s="54"/>
      <c r="ED16" s="54"/>
      <c r="EE16" s="54"/>
      <c r="EF16" s="54"/>
      <c r="EG16" s="54"/>
      <c r="EH16" s="54"/>
      <c r="EI16" s="54"/>
      <c r="EJ16" s="54"/>
      <c r="EK16" s="54"/>
      <c r="EL16" s="54"/>
      <c r="EM16" s="54"/>
      <c r="EN16" s="54"/>
      <c r="EO16" s="54"/>
      <c r="EP16" s="54"/>
      <c r="EQ16" s="54"/>
      <c r="ER16" s="54"/>
      <c r="ES16" s="54"/>
      <c r="ET16" s="54"/>
      <c r="EU16" s="54"/>
      <c r="EV16" s="54"/>
      <c r="EW16" s="54"/>
      <c r="EX16" s="54"/>
      <c r="EY16" s="54"/>
      <c r="EZ16" s="54"/>
      <c r="FA16" s="54"/>
      <c r="FB16" s="54"/>
      <c r="FC16" s="54"/>
      <c r="FD16" s="54"/>
      <c r="FE16" s="54"/>
      <c r="FF16" s="54"/>
      <c r="FG16" s="54"/>
      <c r="FH16" s="54"/>
      <c r="FI16" s="54"/>
      <c r="FJ16" s="54"/>
      <c r="FK16" s="54"/>
      <c r="FL16" s="54"/>
      <c r="FM16" s="54"/>
      <c r="FN16" s="54"/>
      <c r="FO16" s="54"/>
      <c r="FP16" s="54"/>
      <c r="FQ16" s="54"/>
      <c r="FR16" s="54"/>
      <c r="FS16" s="54"/>
      <c r="FT16" s="54"/>
      <c r="FU16" s="54"/>
      <c r="FV16" s="54"/>
      <c r="FW16" s="54"/>
      <c r="FX16" s="54"/>
      <c r="FY16" s="54"/>
      <c r="FZ16" s="54"/>
      <c r="GA16" s="54"/>
      <c r="GB16" s="54"/>
      <c r="GC16" s="54"/>
      <c r="GD16" s="54"/>
      <c r="GE16" s="54"/>
      <c r="GF16" s="54"/>
      <c r="GG16" s="54"/>
      <c r="GH16" s="54"/>
      <c r="GI16" s="54"/>
      <c r="GJ16" s="54"/>
      <c r="GK16" s="54"/>
      <c r="GL16" s="54"/>
      <c r="GM16" s="54"/>
      <c r="GN16" s="54"/>
      <c r="GO16" s="54"/>
      <c r="GP16" s="54"/>
      <c r="GQ16" s="54"/>
      <c r="GR16" s="54"/>
      <c r="GS16" s="54"/>
      <c r="GT16" s="54"/>
      <c r="GU16" s="54"/>
      <c r="GV16" s="54"/>
      <c r="GW16" s="54"/>
      <c r="GX16" s="54"/>
      <c r="GY16" s="54"/>
      <c r="GZ16" s="54"/>
      <c r="HA16" s="54"/>
      <c r="HB16" s="54"/>
      <c r="HC16" s="54"/>
      <c r="HD16" s="54"/>
      <c r="HE16" s="54"/>
      <c r="HF16" s="54"/>
      <c r="HG16" s="54"/>
      <c r="HH16" s="54"/>
      <c r="HI16" s="54"/>
      <c r="HJ16" s="54"/>
      <c r="HK16" s="54"/>
      <c r="HL16" s="54"/>
      <c r="HM16" s="54"/>
      <c r="HN16" s="54"/>
      <c r="HO16" s="54"/>
      <c r="HP16" s="54"/>
      <c r="HQ16" s="54"/>
      <c r="HR16" s="54"/>
      <c r="HS16" s="54"/>
      <c r="HT16" s="54"/>
      <c r="HU16" s="54"/>
      <c r="HV16" s="54"/>
      <c r="HW16" s="54"/>
      <c r="HX16" s="54"/>
      <c r="HY16" s="54"/>
      <c r="HZ16" s="54"/>
      <c r="IA16" s="54"/>
      <c r="IB16" s="54"/>
      <c r="IC16" s="54"/>
      <c r="ID16" s="54"/>
      <c r="IE16" s="54"/>
      <c r="IF16" s="54"/>
      <c r="IG16" s="54"/>
      <c r="IH16" s="54"/>
      <c r="II16" s="54"/>
      <c r="IJ16" s="54"/>
      <c r="IK16" s="54"/>
      <c r="IL16" s="54"/>
      <c r="IM16" s="54"/>
      <c r="IN16" s="54"/>
      <c r="IO16" s="54"/>
      <c r="IP16" s="54"/>
      <c r="IQ16" s="54"/>
      <c r="IR16" s="54"/>
      <c r="IS16" s="54"/>
      <c r="IT16" s="54"/>
      <c r="IU16" s="54"/>
      <c r="IV16" s="54"/>
      <c r="IW16" s="54"/>
      <c r="IX16" s="54"/>
      <c r="IY16" s="54"/>
      <c r="IZ16" s="54"/>
      <c r="JA16" s="54"/>
      <c r="JB16" s="54"/>
      <c r="JC16" s="54"/>
      <c r="JD16" s="54"/>
      <c r="JE16" s="54"/>
      <c r="JF16" s="54"/>
      <c r="JG16" s="54"/>
      <c r="JH16" s="54"/>
      <c r="JI16" s="54"/>
      <c r="JJ16" s="54"/>
      <c r="JK16" s="54"/>
      <c r="JL16" s="54"/>
      <c r="JM16" s="54"/>
      <c r="JN16" s="54"/>
      <c r="JO16" s="54"/>
      <c r="JP16" s="54"/>
      <c r="JQ16" s="54"/>
      <c r="JR16" s="54"/>
      <c r="JS16" s="54"/>
      <c r="JT16" s="54"/>
      <c r="JU16" s="54"/>
      <c r="JV16" s="54"/>
      <c r="JW16" s="54"/>
      <c r="JX16" s="54"/>
      <c r="JY16" s="54"/>
      <c r="JZ16" s="54"/>
      <c r="KA16" s="54"/>
      <c r="KB16" s="54"/>
      <c r="KC16" s="54"/>
      <c r="KD16" s="54"/>
      <c r="KE16" s="54"/>
      <c r="KF16" s="54"/>
      <c r="KG16" s="54"/>
      <c r="KH16" s="54"/>
      <c r="KI16" s="54"/>
      <c r="KJ16" s="54"/>
      <c r="KK16" s="54"/>
      <c r="KL16" s="54"/>
      <c r="KM16" s="54"/>
      <c r="KN16" s="54"/>
      <c r="KO16" s="54"/>
      <c r="KW16" s="208" t="s">
        <v>1410</v>
      </c>
    </row>
    <row r="17" spans="1:309" x14ac:dyDescent="0.35">
      <c r="A17" s="26" t="s">
        <v>880</v>
      </c>
      <c r="B17" s="54"/>
      <c r="C17" s="54"/>
      <c r="D17" s="54"/>
      <c r="E17" s="54"/>
      <c r="F17" s="54"/>
      <c r="G17" s="54"/>
      <c r="H17" s="54"/>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54"/>
      <c r="CQ17" s="54"/>
      <c r="CR17" s="54"/>
      <c r="CS17" s="54"/>
      <c r="CT17" s="54"/>
      <c r="CU17" s="54"/>
      <c r="CV17" s="54"/>
      <c r="CW17" s="54"/>
      <c r="CX17" s="54"/>
      <c r="CY17" s="54"/>
      <c r="CZ17" s="54"/>
      <c r="DA17" s="54"/>
      <c r="DB17" s="54"/>
      <c r="DC17" s="54"/>
      <c r="DD17" s="54"/>
      <c r="DE17" s="54"/>
      <c r="DF17" s="54"/>
      <c r="DG17" s="54"/>
      <c r="DH17" s="54"/>
      <c r="DI17" s="54"/>
      <c r="DJ17" s="54"/>
      <c r="DK17" s="54"/>
      <c r="DL17" s="54"/>
      <c r="DM17" s="54"/>
      <c r="DN17" s="54"/>
      <c r="DO17" s="54"/>
      <c r="DP17" s="54"/>
      <c r="DQ17" s="54"/>
      <c r="DR17" s="54"/>
      <c r="DS17" s="54"/>
      <c r="DT17" s="54"/>
      <c r="DU17" s="54"/>
      <c r="DV17" s="54"/>
      <c r="DW17" s="54"/>
      <c r="DX17" s="54"/>
      <c r="DY17" s="54"/>
      <c r="DZ17" s="54"/>
      <c r="EA17" s="54"/>
      <c r="EB17" s="54"/>
      <c r="EC17" s="54"/>
      <c r="ED17" s="54"/>
      <c r="EE17" s="54"/>
      <c r="EF17" s="54"/>
      <c r="EG17" s="54"/>
      <c r="EH17" s="54"/>
      <c r="EI17" s="54"/>
      <c r="EJ17" s="54"/>
      <c r="EK17" s="54"/>
      <c r="EL17" s="54"/>
      <c r="EM17" s="54"/>
      <c r="EN17" s="54"/>
      <c r="EO17" s="54"/>
      <c r="EP17" s="54"/>
      <c r="EQ17" s="54"/>
      <c r="ER17" s="54"/>
      <c r="ES17" s="54"/>
      <c r="ET17" s="54"/>
      <c r="EU17" s="54"/>
      <c r="EV17" s="54"/>
      <c r="EW17" s="54"/>
      <c r="EX17" s="54"/>
      <c r="EY17" s="54"/>
      <c r="EZ17" s="54"/>
      <c r="FA17" s="54"/>
      <c r="FB17" s="54"/>
      <c r="FC17" s="54"/>
      <c r="FD17" s="54"/>
      <c r="FE17" s="54"/>
      <c r="FF17" s="54"/>
      <c r="FG17" s="54"/>
      <c r="FH17" s="54"/>
      <c r="FI17" s="54"/>
      <c r="FJ17" s="54"/>
      <c r="FK17" s="54"/>
      <c r="FL17" s="54"/>
      <c r="FM17" s="54"/>
      <c r="FN17" s="54"/>
      <c r="FO17" s="54"/>
      <c r="FP17" s="54"/>
      <c r="FQ17" s="54"/>
      <c r="FR17" s="54"/>
      <c r="FS17" s="54"/>
      <c r="FT17" s="54"/>
      <c r="FU17" s="54"/>
      <c r="FV17" s="54"/>
      <c r="FW17" s="54"/>
      <c r="FX17" s="54"/>
      <c r="FY17" s="54"/>
      <c r="FZ17" s="54"/>
      <c r="GA17" s="54"/>
      <c r="GB17" s="54"/>
      <c r="GC17" s="54"/>
      <c r="GD17" s="54"/>
      <c r="GE17" s="54"/>
      <c r="GF17" s="54"/>
      <c r="GG17" s="54"/>
      <c r="GH17" s="54"/>
      <c r="GI17" s="54"/>
      <c r="GJ17" s="54"/>
      <c r="GK17" s="54"/>
      <c r="GL17" s="54"/>
      <c r="GM17" s="54"/>
      <c r="GN17" s="54"/>
      <c r="GO17" s="54"/>
      <c r="GP17" s="54"/>
      <c r="GQ17" s="54"/>
      <c r="GR17" s="54"/>
      <c r="GS17" s="54"/>
      <c r="GT17" s="54"/>
      <c r="GU17" s="54"/>
      <c r="GV17" s="54"/>
      <c r="GW17" s="54"/>
      <c r="GX17" s="54"/>
      <c r="GY17" s="54"/>
      <c r="GZ17" s="54"/>
      <c r="HA17" s="54"/>
      <c r="HB17" s="54"/>
      <c r="HC17" s="54"/>
      <c r="HD17" s="54"/>
      <c r="HE17" s="54"/>
      <c r="HF17" s="54"/>
      <c r="HG17" s="54"/>
      <c r="HH17" s="54"/>
      <c r="HI17" s="54"/>
      <c r="HJ17" s="54"/>
      <c r="HK17" s="54"/>
      <c r="HL17" s="54"/>
      <c r="HM17" s="54"/>
      <c r="HN17" s="54"/>
      <c r="HO17" s="54"/>
      <c r="HP17" s="54"/>
      <c r="HQ17" s="54"/>
      <c r="HR17" s="54"/>
      <c r="HS17" s="54"/>
      <c r="HT17" s="54"/>
      <c r="HU17" s="54"/>
      <c r="HV17" s="54"/>
      <c r="HW17" s="54"/>
      <c r="HX17" s="54"/>
      <c r="HY17" s="54"/>
      <c r="HZ17" s="54"/>
      <c r="IA17" s="54"/>
      <c r="IB17" s="54"/>
      <c r="IC17" s="54"/>
      <c r="ID17" s="54"/>
      <c r="IE17" s="54"/>
      <c r="IF17" s="54"/>
      <c r="IG17" s="54"/>
      <c r="IH17" s="54"/>
      <c r="II17" s="54"/>
      <c r="IJ17" s="54"/>
      <c r="IK17" s="54"/>
      <c r="IL17" s="54"/>
      <c r="IM17" s="54"/>
      <c r="IN17" s="54"/>
      <c r="IO17" s="54"/>
      <c r="IP17" s="54"/>
      <c r="IQ17" s="54"/>
      <c r="IR17" s="54"/>
      <c r="IS17" s="54"/>
      <c r="IT17" s="54"/>
      <c r="IU17" s="54"/>
      <c r="IV17" s="54"/>
      <c r="IW17" s="54"/>
      <c r="IX17" s="54"/>
      <c r="IY17" s="54"/>
      <c r="IZ17" s="54"/>
      <c r="JA17" s="54"/>
      <c r="JB17" s="54"/>
      <c r="JC17" s="54"/>
      <c r="JD17" s="54"/>
      <c r="JE17" s="54"/>
      <c r="JF17" s="54"/>
      <c r="JG17" s="54"/>
      <c r="JH17" s="54"/>
      <c r="JI17" s="54"/>
      <c r="JJ17" s="54"/>
      <c r="JK17" s="54"/>
      <c r="JL17" s="54"/>
      <c r="JM17" s="54"/>
      <c r="JN17" s="54"/>
      <c r="JO17" s="54"/>
      <c r="JP17" s="54"/>
      <c r="JQ17" s="54"/>
      <c r="JR17" s="54"/>
      <c r="JS17" s="54"/>
      <c r="JT17" s="54"/>
      <c r="JU17" s="54"/>
      <c r="JV17" s="54"/>
      <c r="JW17" s="54"/>
      <c r="JX17" s="54"/>
      <c r="JY17" s="54"/>
      <c r="JZ17" s="54"/>
      <c r="KA17" s="54"/>
      <c r="KB17" s="54"/>
      <c r="KC17" s="54"/>
      <c r="KD17" s="54"/>
      <c r="KE17" s="54"/>
      <c r="KF17" s="54"/>
      <c r="KG17" s="54"/>
      <c r="KH17" s="54"/>
      <c r="KI17" s="54"/>
      <c r="KJ17" s="54"/>
      <c r="KK17" s="54"/>
      <c r="KL17" s="54"/>
      <c r="KM17" s="54"/>
      <c r="KN17" s="54"/>
      <c r="KO17" s="54"/>
      <c r="KW17" s="208" t="s">
        <v>1411</v>
      </c>
    </row>
    <row r="18" spans="1:309" x14ac:dyDescent="0.35">
      <c r="A18" s="26" t="s">
        <v>881</v>
      </c>
      <c r="B18" s="54"/>
      <c r="C18" s="54"/>
      <c r="D18" s="54"/>
      <c r="E18" s="54"/>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4"/>
      <c r="CB18" s="54"/>
      <c r="CC18" s="54"/>
      <c r="CD18" s="54"/>
      <c r="CE18" s="54"/>
      <c r="CF18" s="54"/>
      <c r="CG18" s="54"/>
      <c r="CH18" s="54"/>
      <c r="CI18" s="54"/>
      <c r="CJ18" s="54"/>
      <c r="CK18" s="54"/>
      <c r="CL18" s="54"/>
      <c r="CM18" s="54"/>
      <c r="CN18" s="54"/>
      <c r="CO18" s="54"/>
      <c r="CP18" s="54"/>
      <c r="CQ18" s="54"/>
      <c r="CR18" s="54"/>
      <c r="CS18" s="54"/>
      <c r="CT18" s="54"/>
      <c r="CU18" s="54"/>
      <c r="CV18" s="54"/>
      <c r="CW18" s="54"/>
      <c r="CX18" s="54"/>
      <c r="CY18" s="54"/>
      <c r="CZ18" s="54"/>
      <c r="DA18" s="54"/>
      <c r="DB18" s="54"/>
      <c r="DC18" s="54"/>
      <c r="DD18" s="54"/>
      <c r="DE18" s="54"/>
      <c r="DF18" s="54"/>
      <c r="DG18" s="54"/>
      <c r="DH18" s="54"/>
      <c r="DI18" s="54"/>
      <c r="DJ18" s="54"/>
      <c r="DK18" s="54"/>
      <c r="DL18" s="54"/>
      <c r="DM18" s="54"/>
      <c r="DN18" s="54"/>
      <c r="DO18" s="54"/>
      <c r="DP18" s="54"/>
      <c r="DQ18" s="54"/>
      <c r="DR18" s="54"/>
      <c r="DS18" s="54"/>
      <c r="DT18" s="54"/>
      <c r="DU18" s="54"/>
      <c r="DV18" s="54"/>
      <c r="DW18" s="54"/>
      <c r="DX18" s="54"/>
      <c r="DY18" s="54"/>
      <c r="DZ18" s="54"/>
      <c r="EA18" s="54"/>
      <c r="EB18" s="54"/>
      <c r="EC18" s="54"/>
      <c r="ED18" s="54"/>
      <c r="EE18" s="54"/>
      <c r="EF18" s="54"/>
      <c r="EG18" s="54"/>
      <c r="EH18" s="54"/>
      <c r="EI18" s="54"/>
      <c r="EJ18" s="54"/>
      <c r="EK18" s="54"/>
      <c r="EL18" s="54"/>
      <c r="EM18" s="54"/>
      <c r="EN18" s="54"/>
      <c r="EO18" s="54"/>
      <c r="EP18" s="54"/>
      <c r="EQ18" s="54"/>
      <c r="ER18" s="54"/>
      <c r="ES18" s="54"/>
      <c r="ET18" s="54"/>
      <c r="EU18" s="54"/>
      <c r="EV18" s="54"/>
      <c r="EW18" s="54"/>
      <c r="EX18" s="54"/>
      <c r="EY18" s="54"/>
      <c r="EZ18" s="54"/>
      <c r="FA18" s="54"/>
      <c r="FB18" s="54"/>
      <c r="FC18" s="54"/>
      <c r="FD18" s="54"/>
      <c r="FE18" s="54"/>
      <c r="FF18" s="54"/>
      <c r="FG18" s="54"/>
      <c r="FH18" s="54"/>
      <c r="FI18" s="54"/>
      <c r="FJ18" s="54"/>
      <c r="FK18" s="54"/>
      <c r="FL18" s="54"/>
      <c r="FM18" s="54"/>
      <c r="FN18" s="54"/>
      <c r="FO18" s="54"/>
      <c r="FP18" s="54"/>
      <c r="FQ18" s="54"/>
      <c r="FR18" s="54"/>
      <c r="FS18" s="54"/>
      <c r="FT18" s="54"/>
      <c r="FU18" s="54"/>
      <c r="FV18" s="54"/>
      <c r="FW18" s="54"/>
      <c r="FX18" s="54"/>
      <c r="FY18" s="54"/>
      <c r="FZ18" s="54"/>
      <c r="GA18" s="54"/>
      <c r="GB18" s="54"/>
      <c r="GC18" s="54"/>
      <c r="GD18" s="54"/>
      <c r="GE18" s="54"/>
      <c r="GF18" s="54"/>
      <c r="GG18" s="54"/>
      <c r="GH18" s="54"/>
      <c r="GI18" s="54"/>
      <c r="GJ18" s="54"/>
      <c r="GK18" s="54"/>
      <c r="GL18" s="54"/>
      <c r="GM18" s="54"/>
      <c r="GN18" s="54"/>
      <c r="GO18" s="54"/>
      <c r="GP18" s="54"/>
      <c r="GQ18" s="54"/>
      <c r="GR18" s="54"/>
      <c r="GS18" s="54"/>
      <c r="GT18" s="54"/>
      <c r="GU18" s="54"/>
      <c r="GV18" s="54"/>
      <c r="GW18" s="54"/>
      <c r="GX18" s="54"/>
      <c r="GY18" s="54"/>
      <c r="GZ18" s="54"/>
      <c r="HA18" s="54"/>
      <c r="HB18" s="54"/>
      <c r="HC18" s="54"/>
      <c r="HD18" s="54"/>
      <c r="HE18" s="54"/>
      <c r="HF18" s="54"/>
      <c r="HG18" s="54"/>
      <c r="HH18" s="54"/>
      <c r="HI18" s="54"/>
      <c r="HJ18" s="54"/>
      <c r="HK18" s="54"/>
      <c r="HL18" s="54"/>
      <c r="HM18" s="54"/>
      <c r="HN18" s="54"/>
      <c r="HO18" s="54"/>
      <c r="HP18" s="54"/>
      <c r="HQ18" s="54"/>
      <c r="HR18" s="54"/>
      <c r="HS18" s="54"/>
      <c r="HT18" s="54"/>
      <c r="HU18" s="54"/>
      <c r="HV18" s="54"/>
      <c r="HW18" s="54"/>
      <c r="HX18" s="54"/>
      <c r="HY18" s="54"/>
      <c r="HZ18" s="54"/>
      <c r="IA18" s="54"/>
      <c r="IB18" s="54"/>
      <c r="IC18" s="54"/>
      <c r="ID18" s="54"/>
      <c r="IE18" s="54"/>
      <c r="IF18" s="54"/>
      <c r="IG18" s="54"/>
      <c r="IH18" s="54"/>
      <c r="II18" s="54"/>
      <c r="IJ18" s="54"/>
      <c r="IK18" s="54"/>
      <c r="IL18" s="54"/>
      <c r="IM18" s="54"/>
      <c r="IN18" s="54"/>
      <c r="IO18" s="54"/>
      <c r="IP18" s="54"/>
      <c r="IQ18" s="54"/>
      <c r="IR18" s="54"/>
      <c r="IS18" s="54"/>
      <c r="IT18" s="54"/>
      <c r="IU18" s="54"/>
      <c r="IV18" s="54"/>
      <c r="IW18" s="54"/>
      <c r="IX18" s="54"/>
      <c r="IY18" s="54"/>
      <c r="IZ18" s="54"/>
      <c r="JA18" s="54"/>
      <c r="JB18" s="54"/>
      <c r="JC18" s="54"/>
      <c r="JD18" s="54"/>
      <c r="JE18" s="54"/>
      <c r="JF18" s="54"/>
      <c r="JG18" s="54"/>
      <c r="JH18" s="54"/>
      <c r="JI18" s="54"/>
      <c r="JJ18" s="54"/>
      <c r="JK18" s="54"/>
      <c r="JL18" s="54"/>
      <c r="JM18" s="54"/>
      <c r="JN18" s="54"/>
      <c r="JO18" s="54"/>
      <c r="JP18" s="54"/>
      <c r="JQ18" s="54"/>
      <c r="JR18" s="54"/>
      <c r="JS18" s="54"/>
      <c r="JT18" s="54"/>
      <c r="JU18" s="54"/>
      <c r="JV18" s="54"/>
      <c r="JW18" s="54"/>
      <c r="JX18" s="54"/>
      <c r="JY18" s="54"/>
      <c r="JZ18" s="54"/>
      <c r="KA18" s="54"/>
      <c r="KB18" s="54"/>
      <c r="KC18" s="54"/>
      <c r="KD18" s="54"/>
      <c r="KE18" s="54"/>
      <c r="KF18" s="54"/>
      <c r="KG18" s="54"/>
      <c r="KH18" s="54"/>
      <c r="KI18" s="54"/>
      <c r="KJ18" s="54"/>
      <c r="KK18" s="54"/>
      <c r="KL18" s="54"/>
      <c r="KM18" s="54"/>
      <c r="KN18" s="54"/>
      <c r="KO18" s="54"/>
      <c r="KW18" s="208" t="s">
        <v>1412</v>
      </c>
    </row>
    <row r="19" spans="1:309" x14ac:dyDescent="0.35">
      <c r="A19" s="26" t="s">
        <v>882</v>
      </c>
      <c r="B19" s="54"/>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54"/>
      <c r="CL19" s="54"/>
      <c r="CM19" s="54"/>
      <c r="CN19" s="54"/>
      <c r="CO19" s="54"/>
      <c r="CP19" s="54"/>
      <c r="CQ19" s="54"/>
      <c r="CR19" s="54"/>
      <c r="CS19" s="54"/>
      <c r="CT19" s="54"/>
      <c r="CU19" s="54"/>
      <c r="CV19" s="54"/>
      <c r="CW19" s="54"/>
      <c r="CX19" s="54"/>
      <c r="CY19" s="54"/>
      <c r="CZ19" s="54"/>
      <c r="DA19" s="54"/>
      <c r="DB19" s="54"/>
      <c r="DC19" s="54"/>
      <c r="DD19" s="54"/>
      <c r="DE19" s="54"/>
      <c r="DF19" s="54"/>
      <c r="DG19" s="54"/>
      <c r="DH19" s="54"/>
      <c r="DI19" s="54"/>
      <c r="DJ19" s="54"/>
      <c r="DK19" s="54"/>
      <c r="DL19" s="54"/>
      <c r="DM19" s="54"/>
      <c r="DN19" s="54"/>
      <c r="DO19" s="54"/>
      <c r="DP19" s="54"/>
      <c r="DQ19" s="54"/>
      <c r="DR19" s="54"/>
      <c r="DS19" s="54"/>
      <c r="DT19" s="54"/>
      <c r="DU19" s="54"/>
      <c r="DV19" s="54"/>
      <c r="DW19" s="54"/>
      <c r="DX19" s="54"/>
      <c r="DY19" s="54"/>
      <c r="DZ19" s="54"/>
      <c r="EA19" s="54"/>
      <c r="EB19" s="54"/>
      <c r="EC19" s="54"/>
      <c r="ED19" s="54"/>
      <c r="EE19" s="54"/>
      <c r="EF19" s="54"/>
      <c r="EG19" s="54"/>
      <c r="EH19" s="54"/>
      <c r="EI19" s="54"/>
      <c r="EJ19" s="54"/>
      <c r="EK19" s="54"/>
      <c r="EL19" s="54"/>
      <c r="EM19" s="54"/>
      <c r="EN19" s="54"/>
      <c r="EO19" s="54"/>
      <c r="EP19" s="54"/>
      <c r="EQ19" s="54"/>
      <c r="ER19" s="54"/>
      <c r="ES19" s="54"/>
      <c r="ET19" s="54"/>
      <c r="EU19" s="54"/>
      <c r="EV19" s="54"/>
      <c r="EW19" s="54"/>
      <c r="EX19" s="54"/>
      <c r="EY19" s="54"/>
      <c r="EZ19" s="54"/>
      <c r="FA19" s="54"/>
      <c r="FB19" s="54"/>
      <c r="FC19" s="54"/>
      <c r="FD19" s="54"/>
      <c r="FE19" s="54"/>
      <c r="FF19" s="54"/>
      <c r="FG19" s="54"/>
      <c r="FH19" s="54"/>
      <c r="FI19" s="54"/>
      <c r="FJ19" s="54"/>
      <c r="FK19" s="54"/>
      <c r="FL19" s="54"/>
      <c r="FM19" s="54"/>
      <c r="FN19" s="54"/>
      <c r="FO19" s="54"/>
      <c r="FP19" s="54"/>
      <c r="FQ19" s="54"/>
      <c r="FR19" s="54"/>
      <c r="FS19" s="54"/>
      <c r="FT19" s="54"/>
      <c r="FU19" s="54"/>
      <c r="FV19" s="54"/>
      <c r="FW19" s="54"/>
      <c r="FX19" s="54"/>
      <c r="FY19" s="54"/>
      <c r="FZ19" s="54"/>
      <c r="GA19" s="54"/>
      <c r="GB19" s="54"/>
      <c r="GC19" s="54"/>
      <c r="GD19" s="54"/>
      <c r="GE19" s="54"/>
      <c r="GF19" s="54"/>
      <c r="GG19" s="54"/>
      <c r="GH19" s="54"/>
      <c r="GI19" s="54"/>
      <c r="GJ19" s="54"/>
      <c r="GK19" s="54"/>
      <c r="GL19" s="54"/>
      <c r="GM19" s="54"/>
      <c r="GN19" s="54"/>
      <c r="GO19" s="54"/>
      <c r="GP19" s="54"/>
      <c r="GQ19" s="54"/>
      <c r="GR19" s="54"/>
      <c r="GS19" s="54"/>
      <c r="GT19" s="54"/>
      <c r="GU19" s="54"/>
      <c r="GV19" s="54"/>
      <c r="GW19" s="54"/>
      <c r="GX19" s="54"/>
      <c r="GY19" s="54"/>
      <c r="GZ19" s="54"/>
      <c r="HA19" s="54"/>
      <c r="HB19" s="54"/>
      <c r="HC19" s="54"/>
      <c r="HD19" s="54"/>
      <c r="HE19" s="54"/>
      <c r="HF19" s="54"/>
      <c r="HG19" s="54"/>
      <c r="HH19" s="54"/>
      <c r="HI19" s="54"/>
      <c r="HJ19" s="54"/>
      <c r="HK19" s="54"/>
      <c r="HL19" s="54"/>
      <c r="HM19" s="54"/>
      <c r="HN19" s="54"/>
      <c r="HO19" s="54"/>
      <c r="HP19" s="54"/>
      <c r="HQ19" s="54"/>
      <c r="HR19" s="54"/>
      <c r="HS19" s="54"/>
      <c r="HT19" s="54"/>
      <c r="HU19" s="54"/>
      <c r="HV19" s="54"/>
      <c r="HW19" s="54"/>
      <c r="HX19" s="54"/>
      <c r="HY19" s="54"/>
      <c r="HZ19" s="54"/>
      <c r="IA19" s="54"/>
      <c r="IB19" s="54"/>
      <c r="IC19" s="54"/>
      <c r="ID19" s="54"/>
      <c r="IE19" s="54"/>
      <c r="IF19" s="54"/>
      <c r="IG19" s="54"/>
      <c r="IH19" s="54"/>
      <c r="II19" s="54"/>
      <c r="IJ19" s="54"/>
      <c r="IK19" s="54"/>
      <c r="IL19" s="54"/>
      <c r="IM19" s="54"/>
      <c r="IN19" s="54"/>
      <c r="IO19" s="54"/>
      <c r="IP19" s="54"/>
      <c r="IQ19" s="54"/>
      <c r="IR19" s="54"/>
      <c r="IS19" s="54"/>
      <c r="IT19" s="54"/>
      <c r="IU19" s="54"/>
      <c r="IV19" s="54"/>
      <c r="IW19" s="54"/>
      <c r="IX19" s="54"/>
      <c r="IY19" s="54"/>
      <c r="IZ19" s="54"/>
      <c r="JA19" s="54"/>
      <c r="JB19" s="54"/>
      <c r="JC19" s="54"/>
      <c r="JD19" s="54"/>
      <c r="JE19" s="54"/>
      <c r="JF19" s="54"/>
      <c r="JG19" s="54"/>
      <c r="JH19" s="54"/>
      <c r="JI19" s="54"/>
      <c r="JJ19" s="54"/>
      <c r="JK19" s="54"/>
      <c r="JL19" s="54"/>
      <c r="JM19" s="54"/>
      <c r="JN19" s="54"/>
      <c r="JO19" s="54"/>
      <c r="JP19" s="54"/>
      <c r="JQ19" s="54"/>
      <c r="JR19" s="54"/>
      <c r="JS19" s="54"/>
      <c r="JT19" s="54"/>
      <c r="JU19" s="54"/>
      <c r="JV19" s="54"/>
      <c r="JW19" s="54"/>
      <c r="JX19" s="54"/>
      <c r="JY19" s="54"/>
      <c r="JZ19" s="54"/>
      <c r="KA19" s="54"/>
      <c r="KB19" s="54"/>
      <c r="KC19" s="54"/>
      <c r="KD19" s="54"/>
      <c r="KE19" s="54"/>
      <c r="KF19" s="54"/>
      <c r="KG19" s="54"/>
      <c r="KH19" s="54"/>
      <c r="KI19" s="54"/>
      <c r="KJ19" s="54"/>
      <c r="KK19" s="54"/>
      <c r="KL19" s="54"/>
      <c r="KM19" s="54"/>
      <c r="KN19" s="54"/>
      <c r="KO19" s="54"/>
      <c r="KW19" s="208" t="s">
        <v>1413</v>
      </c>
    </row>
    <row r="20" spans="1:309" x14ac:dyDescent="0.35">
      <c r="A20" s="26" t="s">
        <v>883</v>
      </c>
      <c r="B20" s="54"/>
      <c r="C20" s="54"/>
      <c r="D20" s="54"/>
      <c r="E20" s="54"/>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c r="BX20" s="54"/>
      <c r="BY20" s="54"/>
      <c r="BZ20" s="54"/>
      <c r="CA20" s="54"/>
      <c r="CB20" s="54"/>
      <c r="CC20" s="54"/>
      <c r="CD20" s="54"/>
      <c r="CE20" s="54"/>
      <c r="CF20" s="54"/>
      <c r="CG20" s="54"/>
      <c r="CH20" s="54"/>
      <c r="CI20" s="54"/>
      <c r="CJ20" s="54"/>
      <c r="CK20" s="54"/>
      <c r="CL20" s="54"/>
      <c r="CM20" s="54"/>
      <c r="CN20" s="54"/>
      <c r="CO20" s="54"/>
      <c r="CP20" s="54"/>
      <c r="CQ20" s="54"/>
      <c r="CR20" s="54"/>
      <c r="CS20" s="54"/>
      <c r="CT20" s="54"/>
      <c r="CU20" s="54"/>
      <c r="CV20" s="54"/>
      <c r="CW20" s="54"/>
      <c r="CX20" s="54"/>
      <c r="CY20" s="54"/>
      <c r="CZ20" s="54"/>
      <c r="DA20" s="54"/>
      <c r="DB20" s="54"/>
      <c r="DC20" s="54"/>
      <c r="DD20" s="54"/>
      <c r="DE20" s="54"/>
      <c r="DF20" s="54"/>
      <c r="DG20" s="54"/>
      <c r="DH20" s="54"/>
      <c r="DI20" s="54"/>
      <c r="DJ20" s="54"/>
      <c r="DK20" s="54"/>
      <c r="DL20" s="54"/>
      <c r="DM20" s="54"/>
      <c r="DN20" s="54"/>
      <c r="DO20" s="54"/>
      <c r="DP20" s="54"/>
      <c r="DQ20" s="54"/>
      <c r="DR20" s="54"/>
      <c r="DS20" s="54"/>
      <c r="DT20" s="54"/>
      <c r="DU20" s="54"/>
      <c r="DV20" s="54"/>
      <c r="DW20" s="54"/>
      <c r="DX20" s="54"/>
      <c r="DY20" s="54"/>
      <c r="DZ20" s="54"/>
      <c r="EA20" s="54"/>
      <c r="EB20" s="54"/>
      <c r="EC20" s="54"/>
      <c r="ED20" s="54"/>
      <c r="EE20" s="54"/>
      <c r="EF20" s="54"/>
      <c r="EG20" s="54"/>
      <c r="EH20" s="54"/>
      <c r="EI20" s="54"/>
      <c r="EJ20" s="54"/>
      <c r="EK20" s="54"/>
      <c r="EL20" s="54"/>
      <c r="EM20" s="54"/>
      <c r="EN20" s="54"/>
      <c r="EO20" s="54"/>
      <c r="EP20" s="54"/>
      <c r="EQ20" s="54"/>
      <c r="ER20" s="54"/>
      <c r="ES20" s="54"/>
      <c r="ET20" s="54"/>
      <c r="EU20" s="54"/>
      <c r="EV20" s="54"/>
      <c r="EW20" s="54"/>
      <c r="EX20" s="54"/>
      <c r="EY20" s="54"/>
      <c r="EZ20" s="54"/>
      <c r="FA20" s="54"/>
      <c r="FB20" s="54"/>
      <c r="FC20" s="54"/>
      <c r="FD20" s="54"/>
      <c r="FE20" s="54"/>
      <c r="FF20" s="54"/>
      <c r="FG20" s="54"/>
      <c r="FH20" s="54"/>
      <c r="FI20" s="54"/>
      <c r="FJ20" s="54"/>
      <c r="FK20" s="54"/>
      <c r="FL20" s="54"/>
      <c r="FM20" s="54"/>
      <c r="FN20" s="54"/>
      <c r="FO20" s="54"/>
      <c r="FP20" s="54"/>
      <c r="FQ20" s="54"/>
      <c r="FR20" s="54"/>
      <c r="FS20" s="54"/>
      <c r="FT20" s="54"/>
      <c r="FU20" s="54"/>
      <c r="FV20" s="54"/>
      <c r="FW20" s="54"/>
      <c r="FX20" s="54"/>
      <c r="FY20" s="54"/>
      <c r="FZ20" s="54"/>
      <c r="GA20" s="54"/>
      <c r="GB20" s="54"/>
      <c r="GC20" s="54"/>
      <c r="GD20" s="54"/>
      <c r="GE20" s="54"/>
      <c r="GF20" s="54"/>
      <c r="GG20" s="54"/>
      <c r="GH20" s="54"/>
      <c r="GI20" s="54"/>
      <c r="GJ20" s="54"/>
      <c r="GK20" s="54"/>
      <c r="GL20" s="54"/>
      <c r="GM20" s="54"/>
      <c r="GN20" s="54"/>
      <c r="GO20" s="54"/>
      <c r="GP20" s="54"/>
      <c r="GQ20" s="54"/>
      <c r="GR20" s="54"/>
      <c r="GS20" s="54"/>
      <c r="GT20" s="54"/>
      <c r="GU20" s="54"/>
      <c r="GV20" s="54"/>
      <c r="GW20" s="54"/>
      <c r="GX20" s="54"/>
      <c r="GY20" s="54"/>
      <c r="GZ20" s="54"/>
      <c r="HA20" s="54"/>
      <c r="HB20" s="54"/>
      <c r="HC20" s="54"/>
      <c r="HD20" s="54"/>
      <c r="HE20" s="54"/>
      <c r="HF20" s="54"/>
      <c r="HG20" s="54"/>
      <c r="HH20" s="54"/>
      <c r="HI20" s="54"/>
      <c r="HJ20" s="54"/>
      <c r="HK20" s="54"/>
      <c r="HL20" s="54"/>
      <c r="HM20" s="54"/>
      <c r="HN20" s="54"/>
      <c r="HO20" s="54"/>
      <c r="HP20" s="54"/>
      <c r="HQ20" s="54"/>
      <c r="HR20" s="54"/>
      <c r="HS20" s="54"/>
      <c r="HT20" s="54"/>
      <c r="HU20" s="54"/>
      <c r="HV20" s="54"/>
      <c r="HW20" s="54"/>
      <c r="HX20" s="54"/>
      <c r="HY20" s="54"/>
      <c r="HZ20" s="54"/>
      <c r="IA20" s="54"/>
      <c r="IB20" s="54"/>
      <c r="IC20" s="54"/>
      <c r="ID20" s="54"/>
      <c r="IE20" s="54"/>
      <c r="IF20" s="54"/>
      <c r="IG20" s="54"/>
      <c r="IH20" s="54"/>
      <c r="II20" s="54"/>
      <c r="IJ20" s="54"/>
      <c r="IK20" s="54"/>
      <c r="IL20" s="54"/>
      <c r="IM20" s="54"/>
      <c r="IN20" s="54"/>
      <c r="IO20" s="54"/>
      <c r="IP20" s="54"/>
      <c r="IQ20" s="54"/>
      <c r="IR20" s="54"/>
      <c r="IS20" s="54"/>
      <c r="IT20" s="54"/>
      <c r="IU20" s="54"/>
      <c r="IV20" s="54"/>
      <c r="IW20" s="54"/>
      <c r="IX20" s="54"/>
      <c r="IY20" s="54"/>
      <c r="IZ20" s="54"/>
      <c r="JA20" s="54"/>
      <c r="JB20" s="54"/>
      <c r="JC20" s="54"/>
      <c r="JD20" s="54"/>
      <c r="JE20" s="54"/>
      <c r="JF20" s="54"/>
      <c r="JG20" s="54"/>
      <c r="JH20" s="54"/>
      <c r="JI20" s="54"/>
      <c r="JJ20" s="54"/>
      <c r="JK20" s="54"/>
      <c r="JL20" s="54"/>
      <c r="JM20" s="54"/>
      <c r="JN20" s="54"/>
      <c r="JO20" s="54"/>
      <c r="JP20" s="54"/>
      <c r="JQ20" s="54"/>
      <c r="JR20" s="54"/>
      <c r="JS20" s="54"/>
      <c r="JT20" s="54"/>
      <c r="JU20" s="54"/>
      <c r="JV20" s="54"/>
      <c r="JW20" s="54"/>
      <c r="JX20" s="54"/>
      <c r="JY20" s="54"/>
      <c r="JZ20" s="54"/>
      <c r="KA20" s="54"/>
      <c r="KB20" s="54"/>
      <c r="KC20" s="54"/>
      <c r="KD20" s="54"/>
      <c r="KE20" s="54"/>
      <c r="KF20" s="54"/>
      <c r="KG20" s="54"/>
      <c r="KH20" s="54"/>
      <c r="KI20" s="54"/>
      <c r="KJ20" s="54"/>
      <c r="KK20" s="54"/>
      <c r="KL20" s="54"/>
      <c r="KM20" s="54"/>
      <c r="KN20" s="54"/>
      <c r="KO20" s="54"/>
      <c r="KW20" s="208" t="s">
        <v>1414</v>
      </c>
    </row>
    <row r="21" spans="1:309" x14ac:dyDescent="0.35">
      <c r="A21" s="26" t="s">
        <v>884</v>
      </c>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c r="BX21" s="54"/>
      <c r="BY21" s="54"/>
      <c r="BZ21" s="54"/>
      <c r="CA21" s="54"/>
      <c r="CB21" s="54"/>
      <c r="CC21" s="54"/>
      <c r="CD21" s="54"/>
      <c r="CE21" s="54"/>
      <c r="CF21" s="54"/>
      <c r="CG21" s="54"/>
      <c r="CH21" s="54"/>
      <c r="CI21" s="54"/>
      <c r="CJ21" s="54"/>
      <c r="CK21" s="54"/>
      <c r="CL21" s="54"/>
      <c r="CM21" s="54"/>
      <c r="CN21" s="54"/>
      <c r="CO21" s="54"/>
      <c r="CP21" s="54"/>
      <c r="CQ21" s="54"/>
      <c r="CR21" s="54"/>
      <c r="CS21" s="54"/>
      <c r="CT21" s="54"/>
      <c r="CU21" s="54"/>
      <c r="CV21" s="54"/>
      <c r="CW21" s="54"/>
      <c r="CX21" s="54"/>
      <c r="CY21" s="54"/>
      <c r="CZ21" s="54"/>
      <c r="DA21" s="54"/>
      <c r="DB21" s="54"/>
      <c r="DC21" s="54"/>
      <c r="DD21" s="54"/>
      <c r="DE21" s="54"/>
      <c r="DF21" s="54"/>
      <c r="DG21" s="54"/>
      <c r="DH21" s="54"/>
      <c r="DI21" s="54"/>
      <c r="DJ21" s="54"/>
      <c r="DK21" s="54"/>
      <c r="DL21" s="54"/>
      <c r="DM21" s="54"/>
      <c r="DN21" s="54"/>
      <c r="DO21" s="54"/>
      <c r="DP21" s="54"/>
      <c r="DQ21" s="54"/>
      <c r="DR21" s="54"/>
      <c r="DS21" s="54"/>
      <c r="DT21" s="54"/>
      <c r="DU21" s="54"/>
      <c r="DV21" s="54"/>
      <c r="DW21" s="54"/>
      <c r="DX21" s="54"/>
      <c r="DY21" s="54"/>
      <c r="DZ21" s="54"/>
      <c r="EA21" s="54"/>
      <c r="EB21" s="54"/>
      <c r="EC21" s="54"/>
      <c r="ED21" s="54"/>
      <c r="EE21" s="54"/>
      <c r="EF21" s="54"/>
      <c r="EG21" s="54"/>
      <c r="EH21" s="54"/>
      <c r="EI21" s="54"/>
      <c r="EJ21" s="54"/>
      <c r="EK21" s="54"/>
      <c r="EL21" s="54"/>
      <c r="EM21" s="54"/>
      <c r="EN21" s="54"/>
      <c r="EO21" s="54"/>
      <c r="EP21" s="54"/>
      <c r="EQ21" s="54"/>
      <c r="ER21" s="54"/>
      <c r="ES21" s="54"/>
      <c r="ET21" s="54"/>
      <c r="EU21" s="54"/>
      <c r="EV21" s="54"/>
      <c r="EW21" s="54"/>
      <c r="EX21" s="54"/>
      <c r="EY21" s="54"/>
      <c r="EZ21" s="54"/>
      <c r="FA21" s="54"/>
      <c r="FB21" s="54"/>
      <c r="FC21" s="54"/>
      <c r="FD21" s="54"/>
      <c r="FE21" s="54"/>
      <c r="FF21" s="54"/>
      <c r="FG21" s="54"/>
      <c r="FH21" s="54"/>
      <c r="FI21" s="54"/>
      <c r="FJ21" s="54"/>
      <c r="FK21" s="54"/>
      <c r="FL21" s="54"/>
      <c r="FM21" s="54"/>
      <c r="FN21" s="54"/>
      <c r="FO21" s="54"/>
      <c r="FP21" s="54"/>
      <c r="FQ21" s="54"/>
      <c r="FR21" s="54"/>
      <c r="FS21" s="54"/>
      <c r="FT21" s="54"/>
      <c r="FU21" s="54"/>
      <c r="FV21" s="54"/>
      <c r="FW21" s="54"/>
      <c r="FX21" s="54"/>
      <c r="FY21" s="54"/>
      <c r="FZ21" s="54"/>
      <c r="GA21" s="54"/>
      <c r="GB21" s="54"/>
      <c r="GC21" s="54"/>
      <c r="GD21" s="54"/>
      <c r="GE21" s="54"/>
      <c r="GF21" s="54"/>
      <c r="GG21" s="54"/>
      <c r="GH21" s="54"/>
      <c r="GI21" s="54"/>
      <c r="GJ21" s="54"/>
      <c r="GK21" s="54"/>
      <c r="GL21" s="54"/>
      <c r="GM21" s="54"/>
      <c r="GN21" s="54"/>
      <c r="GO21" s="54"/>
      <c r="GP21" s="54"/>
      <c r="GQ21" s="54"/>
      <c r="GR21" s="54"/>
      <c r="GS21" s="54"/>
      <c r="GT21" s="54"/>
      <c r="GU21" s="54"/>
      <c r="GV21" s="54"/>
      <c r="GW21" s="54"/>
      <c r="GX21" s="54"/>
      <c r="GY21" s="54"/>
      <c r="GZ21" s="54"/>
      <c r="HA21" s="54"/>
      <c r="HB21" s="54"/>
      <c r="HC21" s="54"/>
      <c r="HD21" s="54"/>
      <c r="HE21" s="54"/>
      <c r="HF21" s="54"/>
      <c r="HG21" s="54"/>
      <c r="HH21" s="54"/>
      <c r="HI21" s="54"/>
      <c r="HJ21" s="54"/>
      <c r="HK21" s="54"/>
      <c r="HL21" s="54"/>
      <c r="HM21" s="54"/>
      <c r="HN21" s="54"/>
      <c r="HO21" s="54"/>
      <c r="HP21" s="54"/>
      <c r="HQ21" s="54"/>
      <c r="HR21" s="54"/>
      <c r="HS21" s="54"/>
      <c r="HT21" s="54"/>
      <c r="HU21" s="54"/>
      <c r="HV21" s="54"/>
      <c r="HW21" s="54"/>
      <c r="HX21" s="54"/>
      <c r="HY21" s="54"/>
      <c r="HZ21" s="54"/>
      <c r="IA21" s="54"/>
      <c r="IB21" s="54"/>
      <c r="IC21" s="54"/>
      <c r="ID21" s="54"/>
      <c r="IE21" s="54"/>
      <c r="IF21" s="54"/>
      <c r="IG21" s="54"/>
      <c r="IH21" s="54"/>
      <c r="II21" s="54"/>
      <c r="IJ21" s="54"/>
      <c r="IK21" s="54"/>
      <c r="IL21" s="54"/>
      <c r="IM21" s="54"/>
      <c r="IN21" s="54"/>
      <c r="IO21" s="54"/>
      <c r="IP21" s="54"/>
      <c r="IQ21" s="54"/>
      <c r="IR21" s="54"/>
      <c r="IS21" s="54"/>
      <c r="IT21" s="54"/>
      <c r="IU21" s="54"/>
      <c r="IV21" s="54"/>
      <c r="IW21" s="54"/>
      <c r="IX21" s="54"/>
      <c r="IY21" s="54"/>
      <c r="IZ21" s="54"/>
      <c r="JA21" s="54"/>
      <c r="JB21" s="54"/>
      <c r="JC21" s="54"/>
      <c r="JD21" s="54"/>
      <c r="JE21" s="54"/>
      <c r="JF21" s="54"/>
      <c r="JG21" s="54"/>
      <c r="JH21" s="54"/>
      <c r="JI21" s="54"/>
      <c r="JJ21" s="54"/>
      <c r="JK21" s="54"/>
      <c r="JL21" s="54"/>
      <c r="JM21" s="54"/>
      <c r="JN21" s="54"/>
      <c r="JO21" s="54"/>
      <c r="JP21" s="54"/>
      <c r="JQ21" s="54"/>
      <c r="JR21" s="54"/>
      <c r="JS21" s="54"/>
      <c r="JT21" s="54"/>
      <c r="JU21" s="54"/>
      <c r="JV21" s="54"/>
      <c r="JW21" s="54"/>
      <c r="JX21" s="54"/>
      <c r="JY21" s="54"/>
      <c r="JZ21" s="54"/>
      <c r="KA21" s="54"/>
      <c r="KB21" s="54"/>
      <c r="KC21" s="54"/>
      <c r="KD21" s="54"/>
      <c r="KE21" s="54"/>
      <c r="KF21" s="54"/>
      <c r="KG21" s="54"/>
      <c r="KH21" s="54"/>
      <c r="KI21" s="54"/>
      <c r="KJ21" s="54"/>
      <c r="KK21" s="54"/>
      <c r="KL21" s="54"/>
      <c r="KM21" s="54"/>
      <c r="KN21" s="54"/>
      <c r="KO21" s="54"/>
      <c r="KW21" s="208" t="s">
        <v>1415</v>
      </c>
    </row>
    <row r="22" spans="1:309" x14ac:dyDescent="0.35">
      <c r="A22" s="26" t="s">
        <v>885</v>
      </c>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54"/>
      <c r="CQ22" s="54"/>
      <c r="CR22" s="54"/>
      <c r="CS22" s="54"/>
      <c r="CT22" s="54"/>
      <c r="CU22" s="54"/>
      <c r="CV22" s="54"/>
      <c r="CW22" s="54"/>
      <c r="CX22" s="54"/>
      <c r="CY22" s="54"/>
      <c r="CZ22" s="54"/>
      <c r="DA22" s="54"/>
      <c r="DB22" s="54"/>
      <c r="DC22" s="54"/>
      <c r="DD22" s="54"/>
      <c r="DE22" s="54"/>
      <c r="DF22" s="54"/>
      <c r="DG22" s="54"/>
      <c r="DH22" s="54"/>
      <c r="DI22" s="54"/>
      <c r="DJ22" s="54"/>
      <c r="DK22" s="54"/>
      <c r="DL22" s="54"/>
      <c r="DM22" s="54"/>
      <c r="DN22" s="54"/>
      <c r="DO22" s="54"/>
      <c r="DP22" s="54"/>
      <c r="DQ22" s="54"/>
      <c r="DR22" s="54"/>
      <c r="DS22" s="54"/>
      <c r="DT22" s="54"/>
      <c r="DU22" s="54"/>
      <c r="DV22" s="54"/>
      <c r="DW22" s="54"/>
      <c r="DX22" s="54"/>
      <c r="DY22" s="54"/>
      <c r="DZ22" s="54"/>
      <c r="EA22" s="54"/>
      <c r="EB22" s="54"/>
      <c r="EC22" s="54"/>
      <c r="ED22" s="54"/>
      <c r="EE22" s="54"/>
      <c r="EF22" s="54"/>
      <c r="EG22" s="54"/>
      <c r="EH22" s="54"/>
      <c r="EI22" s="54"/>
      <c r="EJ22" s="54"/>
      <c r="EK22" s="54"/>
      <c r="EL22" s="54"/>
      <c r="EM22" s="54"/>
      <c r="EN22" s="54"/>
      <c r="EO22" s="54"/>
      <c r="EP22" s="54"/>
      <c r="EQ22" s="54"/>
      <c r="ER22" s="54"/>
      <c r="ES22" s="54"/>
      <c r="ET22" s="54"/>
      <c r="EU22" s="54"/>
      <c r="EV22" s="54"/>
      <c r="EW22" s="54"/>
      <c r="EX22" s="54"/>
      <c r="EY22" s="54"/>
      <c r="EZ22" s="54"/>
      <c r="FA22" s="54"/>
      <c r="FB22" s="54"/>
      <c r="FC22" s="54"/>
      <c r="FD22" s="54"/>
      <c r="FE22" s="54"/>
      <c r="FF22" s="54"/>
      <c r="FG22" s="54"/>
      <c r="FH22" s="54"/>
      <c r="FI22" s="54"/>
      <c r="FJ22" s="54"/>
      <c r="FK22" s="54"/>
      <c r="FL22" s="54"/>
      <c r="FM22" s="54"/>
      <c r="FN22" s="54"/>
      <c r="FO22" s="54"/>
      <c r="FP22" s="54"/>
      <c r="FQ22" s="54"/>
      <c r="FR22" s="54"/>
      <c r="FS22" s="54"/>
      <c r="FT22" s="54"/>
      <c r="FU22" s="54"/>
      <c r="FV22" s="54"/>
      <c r="FW22" s="54"/>
      <c r="FX22" s="54"/>
      <c r="FY22" s="54"/>
      <c r="FZ22" s="54"/>
      <c r="GA22" s="54"/>
      <c r="GB22" s="54"/>
      <c r="GC22" s="54"/>
      <c r="GD22" s="54"/>
      <c r="GE22" s="54"/>
      <c r="GF22" s="54"/>
      <c r="GG22" s="54"/>
      <c r="GH22" s="54"/>
      <c r="GI22" s="54"/>
      <c r="GJ22" s="54"/>
      <c r="GK22" s="54"/>
      <c r="GL22" s="54"/>
      <c r="GM22" s="54"/>
      <c r="GN22" s="54"/>
      <c r="GO22" s="54"/>
      <c r="GP22" s="54"/>
      <c r="GQ22" s="54"/>
      <c r="GR22" s="54"/>
      <c r="GS22" s="54"/>
      <c r="GT22" s="54"/>
      <c r="GU22" s="54"/>
      <c r="GV22" s="54"/>
      <c r="GW22" s="54"/>
      <c r="GX22" s="54"/>
      <c r="GY22" s="54"/>
      <c r="GZ22" s="54"/>
      <c r="HA22" s="54"/>
      <c r="HB22" s="54"/>
      <c r="HC22" s="54"/>
      <c r="HD22" s="54"/>
      <c r="HE22" s="54"/>
      <c r="HF22" s="54"/>
      <c r="HG22" s="54"/>
      <c r="HH22" s="54"/>
      <c r="HI22" s="54"/>
      <c r="HJ22" s="54"/>
      <c r="HK22" s="54"/>
      <c r="HL22" s="54"/>
      <c r="HM22" s="54"/>
      <c r="HN22" s="54"/>
      <c r="HO22" s="54"/>
      <c r="HP22" s="54"/>
      <c r="HQ22" s="54"/>
      <c r="HR22" s="54"/>
      <c r="HS22" s="54"/>
      <c r="HT22" s="54"/>
      <c r="HU22" s="54"/>
      <c r="HV22" s="54"/>
      <c r="HW22" s="54"/>
      <c r="HX22" s="54"/>
      <c r="HY22" s="54"/>
      <c r="HZ22" s="54"/>
      <c r="IA22" s="54"/>
      <c r="IB22" s="54"/>
      <c r="IC22" s="54"/>
      <c r="ID22" s="54"/>
      <c r="IE22" s="54"/>
      <c r="IF22" s="54"/>
      <c r="IG22" s="54"/>
      <c r="IH22" s="54"/>
      <c r="II22" s="54"/>
      <c r="IJ22" s="54"/>
      <c r="IK22" s="54"/>
      <c r="IL22" s="54"/>
      <c r="IM22" s="54"/>
      <c r="IN22" s="54"/>
      <c r="IO22" s="54"/>
      <c r="IP22" s="54"/>
      <c r="IQ22" s="54"/>
      <c r="IR22" s="54"/>
      <c r="IS22" s="54"/>
      <c r="IT22" s="54"/>
      <c r="IU22" s="54"/>
      <c r="IV22" s="54"/>
      <c r="IW22" s="54"/>
      <c r="IX22" s="54"/>
      <c r="IY22" s="54"/>
      <c r="IZ22" s="54"/>
      <c r="JA22" s="54"/>
      <c r="JB22" s="54"/>
      <c r="JC22" s="54"/>
      <c r="JD22" s="54"/>
      <c r="JE22" s="54"/>
      <c r="JF22" s="54"/>
      <c r="JG22" s="54"/>
      <c r="JH22" s="54"/>
      <c r="JI22" s="54"/>
      <c r="JJ22" s="54"/>
      <c r="JK22" s="54"/>
      <c r="JL22" s="54"/>
      <c r="JM22" s="54"/>
      <c r="JN22" s="54"/>
      <c r="JO22" s="54"/>
      <c r="JP22" s="54"/>
      <c r="JQ22" s="54"/>
      <c r="JR22" s="54"/>
      <c r="JS22" s="54"/>
      <c r="JT22" s="54"/>
      <c r="JU22" s="54"/>
      <c r="JV22" s="54"/>
      <c r="JW22" s="54"/>
      <c r="JX22" s="54"/>
      <c r="JY22" s="54"/>
      <c r="JZ22" s="54"/>
      <c r="KA22" s="54"/>
      <c r="KB22" s="54"/>
      <c r="KC22" s="54"/>
      <c r="KD22" s="54"/>
      <c r="KE22" s="54"/>
      <c r="KF22" s="54"/>
      <c r="KG22" s="54"/>
      <c r="KH22" s="54"/>
      <c r="KI22" s="54"/>
      <c r="KJ22" s="54"/>
      <c r="KK22" s="54"/>
      <c r="KL22" s="54"/>
      <c r="KM22" s="54"/>
      <c r="KN22" s="54"/>
      <c r="KO22" s="54"/>
      <c r="KW22" s="208" t="s">
        <v>1416</v>
      </c>
    </row>
    <row r="23" spans="1:309" x14ac:dyDescent="0.35">
      <c r="A23" s="26" t="s">
        <v>886</v>
      </c>
      <c r="B23" s="54"/>
      <c r="C23" s="54"/>
      <c r="D23" s="54"/>
      <c r="E23" s="54"/>
      <c r="F23" s="54"/>
      <c r="G23" s="54"/>
      <c r="H23" s="54"/>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c r="BX23" s="54"/>
      <c r="BY23" s="54"/>
      <c r="BZ23" s="54"/>
      <c r="CA23" s="54"/>
      <c r="CB23" s="54"/>
      <c r="CC23" s="54"/>
      <c r="CD23" s="54"/>
      <c r="CE23" s="54"/>
      <c r="CF23" s="54"/>
      <c r="CG23" s="54"/>
      <c r="CH23" s="54"/>
      <c r="CI23" s="54"/>
      <c r="CJ23" s="54"/>
      <c r="CK23" s="54"/>
      <c r="CL23" s="54"/>
      <c r="CM23" s="54"/>
      <c r="CN23" s="54"/>
      <c r="CO23" s="54"/>
      <c r="CP23" s="54"/>
      <c r="CQ23" s="54"/>
      <c r="CR23" s="54"/>
      <c r="CS23" s="54"/>
      <c r="CT23" s="54"/>
      <c r="CU23" s="54"/>
      <c r="CV23" s="54"/>
      <c r="CW23" s="54"/>
      <c r="CX23" s="54"/>
      <c r="CY23" s="54"/>
      <c r="CZ23" s="54"/>
      <c r="DA23" s="54"/>
      <c r="DB23" s="54"/>
      <c r="DC23" s="54"/>
      <c r="DD23" s="54"/>
      <c r="DE23" s="54"/>
      <c r="DF23" s="54"/>
      <c r="DG23" s="54"/>
      <c r="DH23" s="54"/>
      <c r="DI23" s="54"/>
      <c r="DJ23" s="54"/>
      <c r="DK23" s="54"/>
      <c r="DL23" s="54"/>
      <c r="DM23" s="54"/>
      <c r="DN23" s="54"/>
      <c r="DO23" s="54"/>
      <c r="DP23" s="54"/>
      <c r="DQ23" s="54"/>
      <c r="DR23" s="54"/>
      <c r="DS23" s="54"/>
      <c r="DT23" s="54"/>
      <c r="DU23" s="54"/>
      <c r="DV23" s="54"/>
      <c r="DW23" s="54"/>
      <c r="DX23" s="54"/>
      <c r="DY23" s="54"/>
      <c r="DZ23" s="54"/>
      <c r="EA23" s="54"/>
      <c r="EB23" s="54"/>
      <c r="EC23" s="54"/>
      <c r="ED23" s="54"/>
      <c r="EE23" s="54"/>
      <c r="EF23" s="54"/>
      <c r="EG23" s="54"/>
      <c r="EH23" s="54"/>
      <c r="EI23" s="54"/>
      <c r="EJ23" s="54"/>
      <c r="EK23" s="54"/>
      <c r="EL23" s="54"/>
      <c r="EM23" s="54"/>
      <c r="EN23" s="54"/>
      <c r="EO23" s="54"/>
      <c r="EP23" s="54"/>
      <c r="EQ23" s="54"/>
      <c r="ER23" s="54"/>
      <c r="ES23" s="54"/>
      <c r="ET23" s="54"/>
      <c r="EU23" s="54"/>
      <c r="EV23" s="54"/>
      <c r="EW23" s="54"/>
      <c r="EX23" s="54"/>
      <c r="EY23" s="54"/>
      <c r="EZ23" s="54"/>
      <c r="FA23" s="54"/>
      <c r="FB23" s="54"/>
      <c r="FC23" s="54"/>
      <c r="FD23" s="54"/>
      <c r="FE23" s="54"/>
      <c r="FF23" s="54"/>
      <c r="FG23" s="54"/>
      <c r="FH23" s="54"/>
      <c r="FI23" s="54"/>
      <c r="FJ23" s="54"/>
      <c r="FK23" s="54"/>
      <c r="FL23" s="54"/>
      <c r="FM23" s="54"/>
      <c r="FN23" s="54"/>
      <c r="FO23" s="54"/>
      <c r="FP23" s="54"/>
      <c r="FQ23" s="54"/>
      <c r="FR23" s="54"/>
      <c r="FS23" s="54"/>
      <c r="FT23" s="54"/>
      <c r="FU23" s="54"/>
      <c r="FV23" s="54"/>
      <c r="FW23" s="54"/>
      <c r="FX23" s="54"/>
      <c r="FY23" s="54"/>
      <c r="FZ23" s="54"/>
      <c r="GA23" s="54"/>
      <c r="GB23" s="54"/>
      <c r="GC23" s="54"/>
      <c r="GD23" s="54"/>
      <c r="GE23" s="54"/>
      <c r="GF23" s="54"/>
      <c r="GG23" s="54"/>
      <c r="GH23" s="54"/>
      <c r="GI23" s="54"/>
      <c r="GJ23" s="54"/>
      <c r="GK23" s="54"/>
      <c r="GL23" s="54"/>
      <c r="GM23" s="54"/>
      <c r="GN23" s="54"/>
      <c r="GO23" s="54"/>
      <c r="GP23" s="54"/>
      <c r="GQ23" s="54"/>
      <c r="GR23" s="54"/>
      <c r="GS23" s="54"/>
      <c r="GT23" s="54"/>
      <c r="GU23" s="54"/>
      <c r="GV23" s="54"/>
      <c r="GW23" s="54"/>
      <c r="GX23" s="54"/>
      <c r="GY23" s="54"/>
      <c r="GZ23" s="54"/>
      <c r="HA23" s="54"/>
      <c r="HB23" s="54"/>
      <c r="HC23" s="54"/>
      <c r="HD23" s="54"/>
      <c r="HE23" s="54"/>
      <c r="HF23" s="54"/>
      <c r="HG23" s="54"/>
      <c r="HH23" s="54"/>
      <c r="HI23" s="54"/>
      <c r="HJ23" s="54"/>
      <c r="HK23" s="54"/>
      <c r="HL23" s="54"/>
      <c r="HM23" s="54"/>
      <c r="HN23" s="54"/>
      <c r="HO23" s="54"/>
      <c r="HP23" s="54"/>
      <c r="HQ23" s="54"/>
      <c r="HR23" s="54"/>
      <c r="HS23" s="54"/>
      <c r="HT23" s="54"/>
      <c r="HU23" s="54"/>
      <c r="HV23" s="54"/>
      <c r="HW23" s="54"/>
      <c r="HX23" s="54"/>
      <c r="HY23" s="54"/>
      <c r="HZ23" s="54"/>
      <c r="IA23" s="54"/>
      <c r="IB23" s="54"/>
      <c r="IC23" s="54"/>
      <c r="ID23" s="54"/>
      <c r="IE23" s="54"/>
      <c r="IF23" s="54"/>
      <c r="IG23" s="54"/>
      <c r="IH23" s="54"/>
      <c r="II23" s="54"/>
      <c r="IJ23" s="54"/>
      <c r="IK23" s="54"/>
      <c r="IL23" s="54"/>
      <c r="IM23" s="54"/>
      <c r="IN23" s="54"/>
      <c r="IO23" s="54"/>
      <c r="IP23" s="54"/>
      <c r="IQ23" s="54"/>
      <c r="IR23" s="54"/>
      <c r="IS23" s="54"/>
      <c r="IT23" s="54"/>
      <c r="IU23" s="54"/>
      <c r="IV23" s="54"/>
      <c r="IW23" s="54"/>
      <c r="IX23" s="54"/>
      <c r="IY23" s="54"/>
      <c r="IZ23" s="54"/>
      <c r="JA23" s="54"/>
      <c r="JB23" s="54"/>
      <c r="JC23" s="54"/>
      <c r="JD23" s="54"/>
      <c r="JE23" s="54"/>
      <c r="JF23" s="54"/>
      <c r="JG23" s="54"/>
      <c r="JH23" s="54"/>
      <c r="JI23" s="54"/>
      <c r="JJ23" s="54"/>
      <c r="JK23" s="54"/>
      <c r="JL23" s="54"/>
      <c r="JM23" s="54"/>
      <c r="JN23" s="54"/>
      <c r="JO23" s="54"/>
      <c r="JP23" s="54"/>
      <c r="JQ23" s="54"/>
      <c r="JR23" s="54"/>
      <c r="JS23" s="54"/>
      <c r="JT23" s="54"/>
      <c r="JU23" s="54"/>
      <c r="JV23" s="54"/>
      <c r="JW23" s="54"/>
      <c r="JX23" s="54"/>
      <c r="JY23" s="54"/>
      <c r="JZ23" s="54"/>
      <c r="KA23" s="54"/>
      <c r="KB23" s="54"/>
      <c r="KC23" s="54"/>
      <c r="KD23" s="54"/>
      <c r="KE23" s="54"/>
      <c r="KF23" s="54"/>
      <c r="KG23" s="54"/>
      <c r="KH23" s="54"/>
      <c r="KI23" s="54"/>
      <c r="KJ23" s="54"/>
      <c r="KK23" s="54"/>
      <c r="KL23" s="54"/>
      <c r="KM23" s="54"/>
      <c r="KN23" s="54"/>
      <c r="KO23" s="54"/>
      <c r="KW23" s="386" t="s">
        <v>939</v>
      </c>
    </row>
    <row r="24" spans="1:309" x14ac:dyDescent="0.35">
      <c r="A24" s="26" t="s">
        <v>887</v>
      </c>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54"/>
      <c r="CQ24" s="54"/>
      <c r="CR24" s="54"/>
      <c r="CS24" s="54"/>
      <c r="CT24" s="54"/>
      <c r="CU24" s="54"/>
      <c r="CV24" s="54"/>
      <c r="CW24" s="54"/>
      <c r="CX24" s="54"/>
      <c r="CY24" s="54"/>
      <c r="CZ24" s="54"/>
      <c r="DA24" s="54"/>
      <c r="DB24" s="54"/>
      <c r="DC24" s="54"/>
      <c r="DD24" s="54"/>
      <c r="DE24" s="54"/>
      <c r="DF24" s="54"/>
      <c r="DG24" s="54"/>
      <c r="DH24" s="54"/>
      <c r="DI24" s="54"/>
      <c r="DJ24" s="54"/>
      <c r="DK24" s="54"/>
      <c r="DL24" s="54"/>
      <c r="DM24" s="54"/>
      <c r="DN24" s="54"/>
      <c r="DO24" s="54"/>
      <c r="DP24" s="54"/>
      <c r="DQ24" s="54"/>
      <c r="DR24" s="54"/>
      <c r="DS24" s="54"/>
      <c r="DT24" s="54"/>
      <c r="DU24" s="54"/>
      <c r="DV24" s="54"/>
      <c r="DW24" s="54"/>
      <c r="DX24" s="54"/>
      <c r="DY24" s="54"/>
      <c r="DZ24" s="54"/>
      <c r="EA24" s="54"/>
      <c r="EB24" s="54"/>
      <c r="EC24" s="54"/>
      <c r="ED24" s="54"/>
      <c r="EE24" s="54"/>
      <c r="EF24" s="54"/>
      <c r="EG24" s="54"/>
      <c r="EH24" s="54"/>
      <c r="EI24" s="54"/>
      <c r="EJ24" s="54"/>
      <c r="EK24" s="54"/>
      <c r="EL24" s="54"/>
      <c r="EM24" s="54"/>
      <c r="EN24" s="54"/>
      <c r="EO24" s="54"/>
      <c r="EP24" s="54"/>
      <c r="EQ24" s="54"/>
      <c r="ER24" s="54"/>
      <c r="ES24" s="54"/>
      <c r="ET24" s="54"/>
      <c r="EU24" s="54"/>
      <c r="EV24" s="54"/>
      <c r="EW24" s="54"/>
      <c r="EX24" s="54"/>
      <c r="EY24" s="54"/>
      <c r="EZ24" s="54"/>
      <c r="FA24" s="54"/>
      <c r="FB24" s="54"/>
      <c r="FC24" s="54"/>
      <c r="FD24" s="54"/>
      <c r="FE24" s="54"/>
      <c r="FF24" s="54"/>
      <c r="FG24" s="54"/>
      <c r="FH24" s="54"/>
      <c r="FI24" s="54"/>
      <c r="FJ24" s="54"/>
      <c r="FK24" s="54"/>
      <c r="FL24" s="54"/>
      <c r="FM24" s="54"/>
      <c r="FN24" s="54"/>
      <c r="FO24" s="54"/>
      <c r="FP24" s="54"/>
      <c r="FQ24" s="54"/>
      <c r="FR24" s="54"/>
      <c r="FS24" s="54"/>
      <c r="FT24" s="54"/>
      <c r="FU24" s="54"/>
      <c r="FV24" s="54"/>
      <c r="FW24" s="54"/>
      <c r="FX24" s="54"/>
      <c r="FY24" s="54"/>
      <c r="FZ24" s="54"/>
      <c r="GA24" s="54"/>
      <c r="GB24" s="54"/>
      <c r="GC24" s="54"/>
      <c r="GD24" s="54"/>
      <c r="GE24" s="54"/>
      <c r="GF24" s="54"/>
      <c r="GG24" s="54"/>
      <c r="GH24" s="54"/>
      <c r="GI24" s="54"/>
      <c r="GJ24" s="54"/>
      <c r="GK24" s="54"/>
      <c r="GL24" s="54"/>
      <c r="GM24" s="54"/>
      <c r="GN24" s="54"/>
      <c r="GO24" s="54"/>
      <c r="GP24" s="54"/>
      <c r="GQ24" s="54"/>
      <c r="GR24" s="54"/>
      <c r="GS24" s="54"/>
      <c r="GT24" s="54"/>
      <c r="GU24" s="54"/>
      <c r="GV24" s="54"/>
      <c r="GW24" s="54"/>
      <c r="GX24" s="54"/>
      <c r="GY24" s="54"/>
      <c r="GZ24" s="54"/>
      <c r="HA24" s="54"/>
      <c r="HB24" s="54"/>
      <c r="HC24" s="54"/>
      <c r="HD24" s="54"/>
      <c r="HE24" s="54"/>
      <c r="HF24" s="54"/>
      <c r="HG24" s="54"/>
      <c r="HH24" s="54"/>
      <c r="HI24" s="54"/>
      <c r="HJ24" s="54"/>
      <c r="HK24" s="54"/>
      <c r="HL24" s="54"/>
      <c r="HM24" s="54"/>
      <c r="HN24" s="54"/>
      <c r="HO24" s="54"/>
      <c r="HP24" s="54"/>
      <c r="HQ24" s="54"/>
      <c r="HR24" s="54"/>
      <c r="HS24" s="54"/>
      <c r="HT24" s="54"/>
      <c r="HU24" s="54"/>
      <c r="HV24" s="54"/>
      <c r="HW24" s="54"/>
      <c r="HX24" s="54"/>
      <c r="HY24" s="54"/>
      <c r="HZ24" s="54"/>
      <c r="IA24" s="54"/>
      <c r="IB24" s="54"/>
      <c r="IC24" s="54"/>
      <c r="ID24" s="54"/>
      <c r="IE24" s="54"/>
      <c r="IF24" s="54"/>
      <c r="IG24" s="54"/>
      <c r="IH24" s="54"/>
      <c r="II24" s="54"/>
      <c r="IJ24" s="54"/>
      <c r="IK24" s="54"/>
      <c r="IL24" s="54"/>
      <c r="IM24" s="54"/>
      <c r="IN24" s="54"/>
      <c r="IO24" s="54"/>
      <c r="IP24" s="54"/>
      <c r="IQ24" s="54"/>
      <c r="IR24" s="54"/>
      <c r="IS24" s="54"/>
      <c r="IT24" s="54"/>
      <c r="IU24" s="54"/>
      <c r="IV24" s="54"/>
      <c r="IW24" s="54"/>
      <c r="IX24" s="54"/>
      <c r="IY24" s="54"/>
      <c r="IZ24" s="54"/>
      <c r="JA24" s="54"/>
      <c r="JB24" s="54"/>
      <c r="JC24" s="54"/>
      <c r="JD24" s="54"/>
      <c r="JE24" s="54"/>
      <c r="JF24" s="54"/>
      <c r="JG24" s="54"/>
      <c r="JH24" s="54"/>
      <c r="JI24" s="54"/>
      <c r="JJ24" s="54"/>
      <c r="JK24" s="54"/>
      <c r="JL24" s="54"/>
      <c r="JM24" s="54"/>
      <c r="JN24" s="54"/>
      <c r="JO24" s="54"/>
      <c r="JP24" s="54"/>
      <c r="JQ24" s="54"/>
      <c r="JR24" s="54"/>
      <c r="JS24" s="54"/>
      <c r="JT24" s="54"/>
      <c r="JU24" s="54"/>
      <c r="JV24" s="54"/>
      <c r="JW24" s="54"/>
      <c r="JX24" s="54"/>
      <c r="JY24" s="54"/>
      <c r="JZ24" s="54"/>
      <c r="KA24" s="54"/>
      <c r="KB24" s="54"/>
      <c r="KC24" s="54"/>
      <c r="KD24" s="54"/>
      <c r="KE24" s="54"/>
      <c r="KF24" s="54"/>
      <c r="KG24" s="54"/>
      <c r="KH24" s="54"/>
      <c r="KI24" s="54"/>
      <c r="KJ24" s="54"/>
      <c r="KK24" s="54"/>
      <c r="KL24" s="54"/>
      <c r="KM24" s="54"/>
      <c r="KN24" s="54"/>
      <c r="KO24" s="54"/>
      <c r="KW24" s="208" t="s">
        <v>1417</v>
      </c>
    </row>
    <row r="25" spans="1:309" x14ac:dyDescent="0.35">
      <c r="A25" s="26" t="s">
        <v>888</v>
      </c>
      <c r="B25" s="54"/>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c r="BU25" s="54"/>
      <c r="BV25" s="54"/>
      <c r="BW25" s="54"/>
      <c r="BX25" s="54"/>
      <c r="BY25" s="54"/>
      <c r="BZ25" s="54"/>
      <c r="CA25" s="54"/>
      <c r="CB25" s="54"/>
      <c r="CC25" s="54"/>
      <c r="CD25" s="54"/>
      <c r="CE25" s="54"/>
      <c r="CF25" s="54"/>
      <c r="CG25" s="54"/>
      <c r="CH25" s="54"/>
      <c r="CI25" s="54"/>
      <c r="CJ25" s="54"/>
      <c r="CK25" s="54"/>
      <c r="CL25" s="54"/>
      <c r="CM25" s="54"/>
      <c r="CN25" s="54"/>
      <c r="CO25" s="54"/>
      <c r="CP25" s="54"/>
      <c r="CQ25" s="54"/>
      <c r="CR25" s="54"/>
      <c r="CS25" s="54"/>
      <c r="CT25" s="54"/>
      <c r="CU25" s="54"/>
      <c r="CV25" s="54"/>
      <c r="CW25" s="54"/>
      <c r="CX25" s="54"/>
      <c r="CY25" s="54"/>
      <c r="CZ25" s="54"/>
      <c r="DA25" s="54"/>
      <c r="DB25" s="54"/>
      <c r="DC25" s="54"/>
      <c r="DD25" s="54"/>
      <c r="DE25" s="54"/>
      <c r="DF25" s="54"/>
      <c r="DG25" s="54"/>
      <c r="DH25" s="54"/>
      <c r="DI25" s="54"/>
      <c r="DJ25" s="54"/>
      <c r="DK25" s="54"/>
      <c r="DL25" s="54"/>
      <c r="DM25" s="54"/>
      <c r="DN25" s="54"/>
      <c r="DO25" s="54"/>
      <c r="DP25" s="54"/>
      <c r="DQ25" s="54"/>
      <c r="DR25" s="54"/>
      <c r="DS25" s="54"/>
      <c r="DT25" s="54"/>
      <c r="DU25" s="54"/>
      <c r="DV25" s="54"/>
      <c r="DW25" s="54"/>
      <c r="DX25" s="54"/>
      <c r="DY25" s="54"/>
      <c r="DZ25" s="54"/>
      <c r="EA25" s="54"/>
      <c r="EB25" s="54"/>
      <c r="EC25" s="54"/>
      <c r="ED25" s="54"/>
      <c r="EE25" s="54"/>
      <c r="EF25" s="54"/>
      <c r="EG25" s="54"/>
      <c r="EH25" s="54"/>
      <c r="EI25" s="54"/>
      <c r="EJ25" s="54"/>
      <c r="EK25" s="54"/>
      <c r="EL25" s="54"/>
      <c r="EM25" s="54"/>
      <c r="EN25" s="54"/>
      <c r="EO25" s="54"/>
      <c r="EP25" s="54"/>
      <c r="EQ25" s="54"/>
      <c r="ER25" s="54"/>
      <c r="ES25" s="54"/>
      <c r="ET25" s="54"/>
      <c r="EU25" s="54"/>
      <c r="EV25" s="54"/>
      <c r="EW25" s="54"/>
      <c r="EX25" s="54"/>
      <c r="EY25" s="54"/>
      <c r="EZ25" s="54"/>
      <c r="FA25" s="54"/>
      <c r="FB25" s="54"/>
      <c r="FC25" s="54"/>
      <c r="FD25" s="54"/>
      <c r="FE25" s="54"/>
      <c r="FF25" s="54"/>
      <c r="FG25" s="54"/>
      <c r="FH25" s="54"/>
      <c r="FI25" s="54"/>
      <c r="FJ25" s="54"/>
      <c r="FK25" s="54"/>
      <c r="FL25" s="54"/>
      <c r="FM25" s="54"/>
      <c r="FN25" s="54"/>
      <c r="FO25" s="54"/>
      <c r="FP25" s="54"/>
      <c r="FQ25" s="54"/>
      <c r="FR25" s="54"/>
      <c r="FS25" s="54"/>
      <c r="FT25" s="54"/>
      <c r="FU25" s="54"/>
      <c r="FV25" s="54"/>
      <c r="FW25" s="54"/>
      <c r="FX25" s="54"/>
      <c r="FY25" s="54"/>
      <c r="FZ25" s="54"/>
      <c r="GA25" s="54"/>
      <c r="GB25" s="54"/>
      <c r="GC25" s="54"/>
      <c r="GD25" s="54"/>
      <c r="GE25" s="54"/>
      <c r="GF25" s="54"/>
      <c r="GG25" s="54"/>
      <c r="GH25" s="54"/>
      <c r="GI25" s="54"/>
      <c r="GJ25" s="54"/>
      <c r="GK25" s="54"/>
      <c r="GL25" s="54"/>
      <c r="GM25" s="54"/>
      <c r="GN25" s="54"/>
      <c r="GO25" s="54"/>
      <c r="GP25" s="54"/>
      <c r="GQ25" s="54"/>
      <c r="GR25" s="54"/>
      <c r="GS25" s="54"/>
      <c r="GT25" s="54"/>
      <c r="GU25" s="54"/>
      <c r="GV25" s="54"/>
      <c r="GW25" s="54"/>
      <c r="GX25" s="54"/>
      <c r="GY25" s="54"/>
      <c r="GZ25" s="54"/>
      <c r="HA25" s="54"/>
      <c r="HB25" s="54"/>
      <c r="HC25" s="54"/>
      <c r="HD25" s="54"/>
      <c r="HE25" s="54"/>
      <c r="HF25" s="54"/>
      <c r="HG25" s="54"/>
      <c r="HH25" s="54"/>
      <c r="HI25" s="54"/>
      <c r="HJ25" s="54"/>
      <c r="HK25" s="54"/>
      <c r="HL25" s="54"/>
      <c r="HM25" s="54"/>
      <c r="HN25" s="54"/>
      <c r="HO25" s="54"/>
      <c r="HP25" s="54"/>
      <c r="HQ25" s="54"/>
      <c r="HR25" s="54"/>
      <c r="HS25" s="54"/>
      <c r="HT25" s="54"/>
      <c r="HU25" s="54"/>
      <c r="HV25" s="54"/>
      <c r="HW25" s="54"/>
      <c r="HX25" s="54"/>
      <c r="HY25" s="54"/>
      <c r="HZ25" s="54"/>
      <c r="IA25" s="54"/>
      <c r="IB25" s="54"/>
      <c r="IC25" s="54"/>
      <c r="ID25" s="54"/>
      <c r="IE25" s="54"/>
      <c r="IF25" s="54"/>
      <c r="IG25" s="54"/>
      <c r="IH25" s="54"/>
      <c r="II25" s="54"/>
      <c r="IJ25" s="54"/>
      <c r="IK25" s="54"/>
      <c r="IL25" s="54"/>
      <c r="IM25" s="54"/>
      <c r="IN25" s="54"/>
      <c r="IO25" s="54"/>
      <c r="IP25" s="54"/>
      <c r="IQ25" s="54"/>
      <c r="IR25" s="54"/>
      <c r="IS25" s="54"/>
      <c r="IT25" s="54"/>
      <c r="IU25" s="54"/>
      <c r="IV25" s="54"/>
      <c r="IW25" s="54"/>
      <c r="IX25" s="54"/>
      <c r="IY25" s="54"/>
      <c r="IZ25" s="54"/>
      <c r="JA25" s="54"/>
      <c r="JB25" s="54"/>
      <c r="JC25" s="54"/>
      <c r="JD25" s="54"/>
      <c r="JE25" s="54"/>
      <c r="JF25" s="54"/>
      <c r="JG25" s="54"/>
      <c r="JH25" s="54"/>
      <c r="JI25" s="54"/>
      <c r="JJ25" s="54"/>
      <c r="JK25" s="54"/>
      <c r="JL25" s="54"/>
      <c r="JM25" s="54"/>
      <c r="JN25" s="54"/>
      <c r="JO25" s="54"/>
      <c r="JP25" s="54"/>
      <c r="JQ25" s="54"/>
      <c r="JR25" s="54"/>
      <c r="JS25" s="54"/>
      <c r="JT25" s="54"/>
      <c r="JU25" s="54"/>
      <c r="JV25" s="54"/>
      <c r="JW25" s="54"/>
      <c r="JX25" s="54"/>
      <c r="JY25" s="54"/>
      <c r="JZ25" s="54"/>
      <c r="KA25" s="54"/>
      <c r="KB25" s="54"/>
      <c r="KC25" s="54"/>
      <c r="KD25" s="54"/>
      <c r="KE25" s="54"/>
      <c r="KF25" s="54"/>
      <c r="KG25" s="54"/>
      <c r="KH25" s="54"/>
      <c r="KI25" s="54"/>
      <c r="KJ25" s="54"/>
      <c r="KK25" s="54"/>
      <c r="KL25" s="54"/>
      <c r="KM25" s="54"/>
      <c r="KN25" s="54"/>
      <c r="KO25" s="54"/>
      <c r="KW25" s="208" t="s">
        <v>1418</v>
      </c>
    </row>
    <row r="26" spans="1:309" x14ac:dyDescent="0.35">
      <c r="A26" s="27" t="s">
        <v>889</v>
      </c>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54"/>
      <c r="CQ26" s="54"/>
      <c r="CR26" s="54"/>
      <c r="CS26" s="54"/>
      <c r="CT26" s="54"/>
      <c r="CU26" s="54"/>
      <c r="CV26" s="54"/>
      <c r="CW26" s="54"/>
      <c r="CX26" s="54"/>
      <c r="CY26" s="54"/>
      <c r="CZ26" s="54"/>
      <c r="DA26" s="54"/>
      <c r="DB26" s="54"/>
      <c r="DC26" s="54"/>
      <c r="DD26" s="54"/>
      <c r="DE26" s="54"/>
      <c r="DF26" s="54"/>
      <c r="DG26" s="54"/>
      <c r="DH26" s="54"/>
      <c r="DI26" s="54"/>
      <c r="DJ26" s="54"/>
      <c r="DK26" s="54"/>
      <c r="DL26" s="54"/>
      <c r="DM26" s="54"/>
      <c r="DN26" s="54"/>
      <c r="DO26" s="54"/>
      <c r="DP26" s="54"/>
      <c r="DQ26" s="54"/>
      <c r="DR26" s="54"/>
      <c r="DS26" s="54"/>
      <c r="DT26" s="54"/>
      <c r="DU26" s="54"/>
      <c r="DV26" s="54"/>
      <c r="DW26" s="54"/>
      <c r="DX26" s="54"/>
      <c r="DY26" s="54"/>
      <c r="DZ26" s="54"/>
      <c r="EA26" s="54"/>
      <c r="EB26" s="54"/>
      <c r="EC26" s="54"/>
      <c r="ED26" s="54"/>
      <c r="EE26" s="54"/>
      <c r="EF26" s="54"/>
      <c r="EG26" s="54"/>
      <c r="EH26" s="54"/>
      <c r="EI26" s="54"/>
      <c r="EJ26" s="54"/>
      <c r="EK26" s="54"/>
      <c r="EL26" s="54"/>
      <c r="EM26" s="54"/>
      <c r="EN26" s="54"/>
      <c r="EO26" s="54"/>
      <c r="EP26" s="54"/>
      <c r="EQ26" s="54"/>
      <c r="ER26" s="54"/>
      <c r="ES26" s="54"/>
      <c r="ET26" s="54"/>
      <c r="EU26" s="54"/>
      <c r="EV26" s="54"/>
      <c r="EW26" s="54"/>
      <c r="EX26" s="54"/>
      <c r="EY26" s="54"/>
      <c r="EZ26" s="54"/>
      <c r="FA26" s="54"/>
      <c r="FB26" s="54"/>
      <c r="FC26" s="54"/>
      <c r="FD26" s="54"/>
      <c r="FE26" s="54"/>
      <c r="FF26" s="54"/>
      <c r="FG26" s="54"/>
      <c r="FH26" s="54"/>
      <c r="FI26" s="54"/>
      <c r="FJ26" s="54"/>
      <c r="FK26" s="54"/>
      <c r="FL26" s="54"/>
      <c r="FM26" s="54"/>
      <c r="FN26" s="54"/>
      <c r="FO26" s="54"/>
      <c r="FP26" s="54"/>
      <c r="FQ26" s="54"/>
      <c r="FR26" s="54"/>
      <c r="FS26" s="54"/>
      <c r="FT26" s="54"/>
      <c r="FU26" s="54"/>
      <c r="FV26" s="54"/>
      <c r="FW26" s="54"/>
      <c r="FX26" s="54"/>
      <c r="FY26" s="54"/>
      <c r="FZ26" s="54"/>
      <c r="GA26" s="54"/>
      <c r="GB26" s="54"/>
      <c r="GC26" s="54"/>
      <c r="GD26" s="54"/>
      <c r="GE26" s="54"/>
      <c r="GF26" s="54"/>
      <c r="GG26" s="54"/>
      <c r="GH26" s="54"/>
      <c r="GI26" s="54"/>
      <c r="GJ26" s="54"/>
      <c r="GK26" s="54"/>
      <c r="GL26" s="54"/>
      <c r="GM26" s="54"/>
      <c r="GN26" s="54"/>
      <c r="GO26" s="54"/>
      <c r="GP26" s="54"/>
      <c r="GQ26" s="54"/>
      <c r="GR26" s="54"/>
      <c r="GS26" s="54"/>
      <c r="GT26" s="54"/>
      <c r="GU26" s="54"/>
      <c r="GV26" s="54"/>
      <c r="GW26" s="54"/>
      <c r="GX26" s="54"/>
      <c r="GY26" s="54"/>
      <c r="GZ26" s="54"/>
      <c r="HA26" s="54"/>
      <c r="HB26" s="54"/>
      <c r="HC26" s="54"/>
      <c r="HD26" s="54"/>
      <c r="HE26" s="54"/>
      <c r="HF26" s="54"/>
      <c r="HG26" s="54"/>
      <c r="HH26" s="54"/>
      <c r="HI26" s="54"/>
      <c r="HJ26" s="54"/>
      <c r="HK26" s="54"/>
      <c r="HL26" s="54"/>
      <c r="HM26" s="54"/>
      <c r="HN26" s="54"/>
      <c r="HO26" s="54"/>
      <c r="HP26" s="54"/>
      <c r="HQ26" s="54"/>
      <c r="HR26" s="54"/>
      <c r="HS26" s="54"/>
      <c r="HT26" s="54"/>
      <c r="HU26" s="54"/>
      <c r="HV26" s="54"/>
      <c r="HW26" s="54"/>
      <c r="HX26" s="54"/>
      <c r="HY26" s="54"/>
      <c r="HZ26" s="54"/>
      <c r="IA26" s="54"/>
      <c r="IB26" s="54"/>
      <c r="IC26" s="54"/>
      <c r="ID26" s="54"/>
      <c r="IE26" s="54"/>
      <c r="IF26" s="54"/>
      <c r="IG26" s="54"/>
      <c r="IH26" s="54"/>
      <c r="II26" s="54"/>
      <c r="IJ26" s="54"/>
      <c r="IK26" s="54"/>
      <c r="IL26" s="54"/>
      <c r="IM26" s="54"/>
      <c r="IN26" s="54"/>
      <c r="IO26" s="54"/>
      <c r="IP26" s="54"/>
      <c r="IQ26" s="54"/>
      <c r="IR26" s="54"/>
      <c r="IS26" s="54"/>
      <c r="IT26" s="54"/>
      <c r="IU26" s="54"/>
      <c r="IV26" s="54"/>
      <c r="IW26" s="54"/>
      <c r="IX26" s="54"/>
      <c r="IY26" s="54"/>
      <c r="IZ26" s="54"/>
      <c r="JA26" s="54"/>
      <c r="JB26" s="54"/>
      <c r="JC26" s="54"/>
      <c r="JD26" s="54"/>
      <c r="JE26" s="54"/>
      <c r="JF26" s="54"/>
      <c r="JG26" s="54"/>
      <c r="JH26" s="54"/>
      <c r="JI26" s="54"/>
      <c r="JJ26" s="54"/>
      <c r="JK26" s="54"/>
      <c r="JL26" s="54"/>
      <c r="JM26" s="54"/>
      <c r="JN26" s="54"/>
      <c r="JO26" s="54"/>
      <c r="JP26" s="54"/>
      <c r="JQ26" s="54"/>
      <c r="JR26" s="54"/>
      <c r="JS26" s="54"/>
      <c r="JT26" s="54"/>
      <c r="JU26" s="54"/>
      <c r="JV26" s="54"/>
      <c r="JW26" s="54"/>
      <c r="JX26" s="54"/>
      <c r="JY26" s="54"/>
      <c r="JZ26" s="54"/>
      <c r="KA26" s="54"/>
      <c r="KB26" s="54"/>
      <c r="KC26" s="54"/>
      <c r="KD26" s="54"/>
      <c r="KE26" s="54"/>
      <c r="KF26" s="54"/>
      <c r="KG26" s="54"/>
      <c r="KH26" s="54"/>
      <c r="KI26" s="54"/>
      <c r="KJ26" s="54"/>
      <c r="KK26" s="54"/>
      <c r="KL26" s="54"/>
      <c r="KM26" s="54"/>
      <c r="KN26" s="54"/>
      <c r="KO26" s="54"/>
      <c r="KW26" s="208" t="s">
        <v>1419</v>
      </c>
    </row>
    <row r="27" spans="1:309" x14ac:dyDescent="0.35">
      <c r="A27" s="27" t="s">
        <v>890</v>
      </c>
      <c r="B27" s="54"/>
      <c r="C27" s="54"/>
      <c r="D27" s="54"/>
      <c r="E27" s="54"/>
      <c r="F27" s="54"/>
      <c r="G27" s="54"/>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54"/>
      <c r="BY27" s="54"/>
      <c r="BZ27" s="54"/>
      <c r="CA27" s="54"/>
      <c r="CB27" s="54"/>
      <c r="CC27" s="54"/>
      <c r="CD27" s="54"/>
      <c r="CE27" s="54"/>
      <c r="CF27" s="54"/>
      <c r="CG27" s="54"/>
      <c r="CH27" s="54"/>
      <c r="CI27" s="54"/>
      <c r="CJ27" s="54"/>
      <c r="CK27" s="54"/>
      <c r="CL27" s="54"/>
      <c r="CM27" s="54"/>
      <c r="CN27" s="54"/>
      <c r="CO27" s="54"/>
      <c r="CP27" s="54"/>
      <c r="CQ27" s="54"/>
      <c r="CR27" s="54"/>
      <c r="CS27" s="54"/>
      <c r="CT27" s="54"/>
      <c r="CU27" s="54"/>
      <c r="CV27" s="54"/>
      <c r="CW27" s="54"/>
      <c r="CX27" s="54"/>
      <c r="CY27" s="54"/>
      <c r="CZ27" s="54"/>
      <c r="DA27" s="54"/>
      <c r="DB27" s="54"/>
      <c r="DC27" s="54"/>
      <c r="DD27" s="54"/>
      <c r="DE27" s="54"/>
      <c r="DF27" s="54"/>
      <c r="DG27" s="54"/>
      <c r="DH27" s="54"/>
      <c r="DI27" s="54"/>
      <c r="DJ27" s="54"/>
      <c r="DK27" s="54"/>
      <c r="DL27" s="54"/>
      <c r="DM27" s="54"/>
      <c r="DN27" s="54"/>
      <c r="DO27" s="54"/>
      <c r="DP27" s="54"/>
      <c r="DQ27" s="54"/>
      <c r="DR27" s="54"/>
      <c r="DS27" s="54"/>
      <c r="DT27" s="54"/>
      <c r="DU27" s="54"/>
      <c r="DV27" s="54"/>
      <c r="DW27" s="54"/>
      <c r="DX27" s="54"/>
      <c r="DY27" s="54"/>
      <c r="DZ27" s="54"/>
      <c r="EA27" s="54"/>
      <c r="EB27" s="54"/>
      <c r="EC27" s="54"/>
      <c r="ED27" s="54"/>
      <c r="EE27" s="54"/>
      <c r="EF27" s="54"/>
      <c r="EG27" s="54"/>
      <c r="EH27" s="54"/>
      <c r="EI27" s="54"/>
      <c r="EJ27" s="54"/>
      <c r="EK27" s="54"/>
      <c r="EL27" s="54"/>
      <c r="EM27" s="54"/>
      <c r="EN27" s="54"/>
      <c r="EO27" s="54"/>
      <c r="EP27" s="54"/>
      <c r="EQ27" s="54"/>
      <c r="ER27" s="54"/>
      <c r="ES27" s="54"/>
      <c r="ET27" s="54"/>
      <c r="EU27" s="54"/>
      <c r="EV27" s="54"/>
      <c r="EW27" s="54"/>
      <c r="EX27" s="54"/>
      <c r="EY27" s="54"/>
      <c r="EZ27" s="54"/>
      <c r="FA27" s="54"/>
      <c r="FB27" s="54"/>
      <c r="FC27" s="54"/>
      <c r="FD27" s="54"/>
      <c r="FE27" s="54"/>
      <c r="FF27" s="54"/>
      <c r="FG27" s="54"/>
      <c r="FH27" s="54"/>
      <c r="FI27" s="54"/>
      <c r="FJ27" s="54"/>
      <c r="FK27" s="54"/>
      <c r="FL27" s="54"/>
      <c r="FM27" s="54"/>
      <c r="FN27" s="54"/>
      <c r="FO27" s="54"/>
      <c r="FP27" s="54"/>
      <c r="FQ27" s="54"/>
      <c r="FR27" s="54"/>
      <c r="FS27" s="54"/>
      <c r="FT27" s="54"/>
      <c r="FU27" s="54"/>
      <c r="FV27" s="54"/>
      <c r="FW27" s="54"/>
      <c r="FX27" s="54"/>
      <c r="FY27" s="54"/>
      <c r="FZ27" s="54"/>
      <c r="GA27" s="54"/>
      <c r="GB27" s="54"/>
      <c r="GC27" s="54"/>
      <c r="GD27" s="54"/>
      <c r="GE27" s="54"/>
      <c r="GF27" s="54"/>
      <c r="GG27" s="54"/>
      <c r="GH27" s="54"/>
      <c r="GI27" s="54"/>
      <c r="GJ27" s="54"/>
      <c r="GK27" s="54"/>
      <c r="GL27" s="54"/>
      <c r="GM27" s="54"/>
      <c r="GN27" s="54"/>
      <c r="GO27" s="54"/>
      <c r="GP27" s="54"/>
      <c r="GQ27" s="54"/>
      <c r="GR27" s="54"/>
      <c r="GS27" s="54"/>
      <c r="GT27" s="54"/>
      <c r="GU27" s="54"/>
      <c r="GV27" s="54"/>
      <c r="GW27" s="54"/>
      <c r="GX27" s="54"/>
      <c r="GY27" s="54"/>
      <c r="GZ27" s="54"/>
      <c r="HA27" s="54"/>
      <c r="HB27" s="54"/>
      <c r="HC27" s="54"/>
      <c r="HD27" s="54"/>
      <c r="HE27" s="54"/>
      <c r="HF27" s="54"/>
      <c r="HG27" s="54"/>
      <c r="HH27" s="54"/>
      <c r="HI27" s="54"/>
      <c r="HJ27" s="54"/>
      <c r="HK27" s="54"/>
      <c r="HL27" s="54"/>
      <c r="HM27" s="54"/>
      <c r="HN27" s="54"/>
      <c r="HO27" s="54"/>
      <c r="HP27" s="54"/>
      <c r="HQ27" s="54"/>
      <c r="HR27" s="54"/>
      <c r="HS27" s="54"/>
      <c r="HT27" s="54"/>
      <c r="HU27" s="54"/>
      <c r="HV27" s="54"/>
      <c r="HW27" s="54"/>
      <c r="HX27" s="54"/>
      <c r="HY27" s="54"/>
      <c r="HZ27" s="54"/>
      <c r="IA27" s="54"/>
      <c r="IB27" s="54"/>
      <c r="IC27" s="54"/>
      <c r="ID27" s="54"/>
      <c r="IE27" s="54"/>
      <c r="IF27" s="54"/>
      <c r="IG27" s="54"/>
      <c r="IH27" s="54"/>
      <c r="II27" s="54"/>
      <c r="IJ27" s="54"/>
      <c r="IK27" s="54"/>
      <c r="IL27" s="54"/>
      <c r="IM27" s="54"/>
      <c r="IN27" s="54"/>
      <c r="IO27" s="54"/>
      <c r="IP27" s="54"/>
      <c r="IQ27" s="54"/>
      <c r="IR27" s="54"/>
      <c r="IS27" s="54"/>
      <c r="IT27" s="54"/>
      <c r="IU27" s="54"/>
      <c r="IV27" s="54"/>
      <c r="IW27" s="54"/>
      <c r="IX27" s="54"/>
      <c r="IY27" s="54"/>
      <c r="IZ27" s="54"/>
      <c r="JA27" s="54"/>
      <c r="JB27" s="54"/>
      <c r="JC27" s="54"/>
      <c r="JD27" s="54"/>
      <c r="JE27" s="54"/>
      <c r="JF27" s="54"/>
      <c r="JG27" s="54"/>
      <c r="JH27" s="54"/>
      <c r="JI27" s="54"/>
      <c r="JJ27" s="54"/>
      <c r="JK27" s="54"/>
      <c r="JL27" s="54"/>
      <c r="JM27" s="54"/>
      <c r="JN27" s="54"/>
      <c r="JO27" s="54"/>
      <c r="JP27" s="54"/>
      <c r="JQ27" s="54"/>
      <c r="JR27" s="54"/>
      <c r="JS27" s="54"/>
      <c r="JT27" s="54"/>
      <c r="JU27" s="54"/>
      <c r="JV27" s="54"/>
      <c r="JW27" s="54"/>
      <c r="JX27" s="54"/>
      <c r="JY27" s="54"/>
      <c r="JZ27" s="54"/>
      <c r="KA27" s="54"/>
      <c r="KB27" s="54"/>
      <c r="KC27" s="54"/>
      <c r="KD27" s="54"/>
      <c r="KE27" s="54"/>
      <c r="KF27" s="54"/>
      <c r="KG27" s="54"/>
      <c r="KH27" s="54"/>
      <c r="KI27" s="54"/>
      <c r="KJ27" s="54"/>
      <c r="KK27" s="54"/>
      <c r="KL27" s="54"/>
      <c r="KM27" s="54"/>
      <c r="KN27" s="54"/>
      <c r="KO27" s="54"/>
      <c r="KW27" s="208" t="s">
        <v>1420</v>
      </c>
    </row>
    <row r="28" spans="1:309" x14ac:dyDescent="0.35">
      <c r="A28" s="27" t="s">
        <v>891</v>
      </c>
      <c r="B28" s="54"/>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c r="BW28" s="54"/>
      <c r="BX28" s="54"/>
      <c r="BY28" s="54"/>
      <c r="BZ28" s="54"/>
      <c r="CA28" s="54"/>
      <c r="CB28" s="54"/>
      <c r="CC28" s="54"/>
      <c r="CD28" s="54"/>
      <c r="CE28" s="54"/>
      <c r="CF28" s="54"/>
      <c r="CG28" s="54"/>
      <c r="CH28" s="54"/>
      <c r="CI28" s="54"/>
      <c r="CJ28" s="54"/>
      <c r="CK28" s="54"/>
      <c r="CL28" s="54"/>
      <c r="CM28" s="54"/>
      <c r="CN28" s="54"/>
      <c r="CO28" s="54"/>
      <c r="CP28" s="54"/>
      <c r="CQ28" s="54"/>
      <c r="CR28" s="54"/>
      <c r="CS28" s="54"/>
      <c r="CT28" s="54"/>
      <c r="CU28" s="54"/>
      <c r="CV28" s="54"/>
      <c r="CW28" s="54"/>
      <c r="CX28" s="54"/>
      <c r="CY28" s="54"/>
      <c r="CZ28" s="54"/>
      <c r="DA28" s="54"/>
      <c r="DB28" s="54"/>
      <c r="DC28" s="54"/>
      <c r="DD28" s="54"/>
      <c r="DE28" s="54"/>
      <c r="DF28" s="54"/>
      <c r="DG28" s="54"/>
      <c r="DH28" s="54"/>
      <c r="DI28" s="54"/>
      <c r="DJ28" s="54"/>
      <c r="DK28" s="54"/>
      <c r="DL28" s="54"/>
      <c r="DM28" s="54"/>
      <c r="DN28" s="54"/>
      <c r="DO28" s="54"/>
      <c r="DP28" s="54"/>
      <c r="DQ28" s="54"/>
      <c r="DR28" s="54"/>
      <c r="DS28" s="54"/>
      <c r="DT28" s="54"/>
      <c r="DU28" s="54"/>
      <c r="DV28" s="54"/>
      <c r="DW28" s="54"/>
      <c r="DX28" s="54"/>
      <c r="DY28" s="54"/>
      <c r="DZ28" s="54"/>
      <c r="EA28" s="54"/>
      <c r="EB28" s="54"/>
      <c r="EC28" s="54"/>
      <c r="ED28" s="54"/>
      <c r="EE28" s="54"/>
      <c r="EF28" s="54"/>
      <c r="EG28" s="54"/>
      <c r="EH28" s="54"/>
      <c r="EI28" s="54"/>
      <c r="EJ28" s="54"/>
      <c r="EK28" s="54"/>
      <c r="EL28" s="54"/>
      <c r="EM28" s="54"/>
      <c r="EN28" s="54"/>
      <c r="EO28" s="54"/>
      <c r="EP28" s="54"/>
      <c r="EQ28" s="54"/>
      <c r="ER28" s="54"/>
      <c r="ES28" s="54"/>
      <c r="ET28" s="54"/>
      <c r="EU28" s="54"/>
      <c r="EV28" s="54"/>
      <c r="EW28" s="54"/>
      <c r="EX28" s="54"/>
      <c r="EY28" s="54"/>
      <c r="EZ28" s="54"/>
      <c r="FA28" s="54"/>
      <c r="FB28" s="54"/>
      <c r="FC28" s="54"/>
      <c r="FD28" s="54"/>
      <c r="FE28" s="54"/>
      <c r="FF28" s="54"/>
      <c r="FG28" s="54"/>
      <c r="FH28" s="54"/>
      <c r="FI28" s="54"/>
      <c r="FJ28" s="54"/>
      <c r="FK28" s="54"/>
      <c r="FL28" s="54"/>
      <c r="FM28" s="54"/>
      <c r="FN28" s="54"/>
      <c r="FO28" s="54"/>
      <c r="FP28" s="54"/>
      <c r="FQ28" s="54"/>
      <c r="FR28" s="54"/>
      <c r="FS28" s="54"/>
      <c r="FT28" s="54"/>
      <c r="FU28" s="54"/>
      <c r="FV28" s="54"/>
      <c r="FW28" s="54"/>
      <c r="FX28" s="54"/>
      <c r="FY28" s="54"/>
      <c r="FZ28" s="54"/>
      <c r="GA28" s="54"/>
      <c r="GB28" s="54"/>
      <c r="GC28" s="54"/>
      <c r="GD28" s="54"/>
      <c r="GE28" s="54"/>
      <c r="GF28" s="54"/>
      <c r="GG28" s="54"/>
      <c r="GH28" s="54"/>
      <c r="GI28" s="54"/>
      <c r="GJ28" s="54"/>
      <c r="GK28" s="54"/>
      <c r="GL28" s="54"/>
      <c r="GM28" s="54"/>
      <c r="GN28" s="54"/>
      <c r="GO28" s="54"/>
      <c r="GP28" s="54"/>
      <c r="GQ28" s="54"/>
      <c r="GR28" s="54"/>
      <c r="GS28" s="54"/>
      <c r="GT28" s="54"/>
      <c r="GU28" s="54"/>
      <c r="GV28" s="54"/>
      <c r="GW28" s="54"/>
      <c r="GX28" s="54"/>
      <c r="GY28" s="54"/>
      <c r="GZ28" s="54"/>
      <c r="HA28" s="54"/>
      <c r="HB28" s="54"/>
      <c r="HC28" s="54"/>
      <c r="HD28" s="54"/>
      <c r="HE28" s="54"/>
      <c r="HF28" s="54"/>
      <c r="HG28" s="54"/>
      <c r="HH28" s="54"/>
      <c r="HI28" s="54"/>
      <c r="HJ28" s="54"/>
      <c r="HK28" s="54"/>
      <c r="HL28" s="54"/>
      <c r="HM28" s="54"/>
      <c r="HN28" s="54"/>
      <c r="HO28" s="54"/>
      <c r="HP28" s="54"/>
      <c r="HQ28" s="54"/>
      <c r="HR28" s="54"/>
      <c r="HS28" s="54"/>
      <c r="HT28" s="54"/>
      <c r="HU28" s="54"/>
      <c r="HV28" s="54"/>
      <c r="HW28" s="54"/>
      <c r="HX28" s="54"/>
      <c r="HY28" s="54"/>
      <c r="HZ28" s="54"/>
      <c r="IA28" s="54"/>
      <c r="IB28" s="54"/>
      <c r="IC28" s="54"/>
      <c r="ID28" s="54"/>
      <c r="IE28" s="54"/>
      <c r="IF28" s="54"/>
      <c r="IG28" s="54"/>
      <c r="IH28" s="54"/>
      <c r="II28" s="54"/>
      <c r="IJ28" s="54"/>
      <c r="IK28" s="54"/>
      <c r="IL28" s="54"/>
      <c r="IM28" s="54"/>
      <c r="IN28" s="54"/>
      <c r="IO28" s="54"/>
      <c r="IP28" s="54"/>
      <c r="IQ28" s="54"/>
      <c r="IR28" s="54"/>
      <c r="IS28" s="54"/>
      <c r="IT28" s="54"/>
      <c r="IU28" s="54"/>
      <c r="IV28" s="54"/>
      <c r="IW28" s="54"/>
      <c r="IX28" s="54"/>
      <c r="IY28" s="54"/>
      <c r="IZ28" s="54"/>
      <c r="JA28" s="54"/>
      <c r="JB28" s="54"/>
      <c r="JC28" s="54"/>
      <c r="JD28" s="54"/>
      <c r="JE28" s="54"/>
      <c r="JF28" s="54"/>
      <c r="JG28" s="54"/>
      <c r="JH28" s="54"/>
      <c r="JI28" s="54"/>
      <c r="JJ28" s="54"/>
      <c r="JK28" s="54"/>
      <c r="JL28" s="54"/>
      <c r="JM28" s="54"/>
      <c r="JN28" s="54"/>
      <c r="JO28" s="54"/>
      <c r="JP28" s="54"/>
      <c r="JQ28" s="54"/>
      <c r="JR28" s="54"/>
      <c r="JS28" s="54"/>
      <c r="JT28" s="54"/>
      <c r="JU28" s="54"/>
      <c r="JV28" s="54"/>
      <c r="JW28" s="54"/>
      <c r="JX28" s="54"/>
      <c r="JY28" s="54"/>
      <c r="JZ28" s="54"/>
      <c r="KA28" s="54"/>
      <c r="KB28" s="54"/>
      <c r="KC28" s="54"/>
      <c r="KD28" s="54"/>
      <c r="KE28" s="54"/>
      <c r="KF28" s="54"/>
      <c r="KG28" s="54"/>
      <c r="KH28" s="54"/>
      <c r="KI28" s="54"/>
      <c r="KJ28" s="54"/>
      <c r="KK28" s="54"/>
      <c r="KL28" s="54"/>
      <c r="KM28" s="54"/>
      <c r="KN28" s="54"/>
      <c r="KO28" s="54"/>
      <c r="KW28" s="208" t="s">
        <v>1421</v>
      </c>
    </row>
    <row r="29" spans="1:309" x14ac:dyDescent="0.35">
      <c r="A29" s="27" t="s">
        <v>892</v>
      </c>
      <c r="B29" s="54"/>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54"/>
      <c r="CF29" s="54"/>
      <c r="CG29" s="54"/>
      <c r="CH29" s="54"/>
      <c r="CI29" s="54"/>
      <c r="CJ29" s="54"/>
      <c r="CK29" s="54"/>
      <c r="CL29" s="54"/>
      <c r="CM29" s="54"/>
      <c r="CN29" s="54"/>
      <c r="CO29" s="54"/>
      <c r="CP29" s="54"/>
      <c r="CQ29" s="54"/>
      <c r="CR29" s="54"/>
      <c r="CS29" s="54"/>
      <c r="CT29" s="54"/>
      <c r="CU29" s="54"/>
      <c r="CV29" s="54"/>
      <c r="CW29" s="54"/>
      <c r="CX29" s="54"/>
      <c r="CY29" s="54"/>
      <c r="CZ29" s="54"/>
      <c r="DA29" s="54"/>
      <c r="DB29" s="54"/>
      <c r="DC29" s="54"/>
      <c r="DD29" s="54"/>
      <c r="DE29" s="54"/>
      <c r="DF29" s="54"/>
      <c r="DG29" s="54"/>
      <c r="DH29" s="54"/>
      <c r="DI29" s="54"/>
      <c r="DJ29" s="54"/>
      <c r="DK29" s="54"/>
      <c r="DL29" s="54"/>
      <c r="DM29" s="54"/>
      <c r="DN29" s="54"/>
      <c r="DO29" s="54"/>
      <c r="DP29" s="54"/>
      <c r="DQ29" s="54"/>
      <c r="DR29" s="54"/>
      <c r="DS29" s="54"/>
      <c r="DT29" s="54"/>
      <c r="DU29" s="54"/>
      <c r="DV29" s="54"/>
      <c r="DW29" s="54"/>
      <c r="DX29" s="54"/>
      <c r="DY29" s="54"/>
      <c r="DZ29" s="54"/>
      <c r="EA29" s="54"/>
      <c r="EB29" s="54"/>
      <c r="EC29" s="54"/>
      <c r="ED29" s="54"/>
      <c r="EE29" s="54"/>
      <c r="EF29" s="54"/>
      <c r="EG29" s="54"/>
      <c r="EH29" s="54"/>
      <c r="EI29" s="54"/>
      <c r="EJ29" s="54"/>
      <c r="EK29" s="54"/>
      <c r="EL29" s="54"/>
      <c r="EM29" s="54"/>
      <c r="EN29" s="54"/>
      <c r="EO29" s="54"/>
      <c r="EP29" s="54"/>
      <c r="EQ29" s="54"/>
      <c r="ER29" s="54"/>
      <c r="ES29" s="54"/>
      <c r="ET29" s="54"/>
      <c r="EU29" s="54"/>
      <c r="EV29" s="54"/>
      <c r="EW29" s="54"/>
      <c r="EX29" s="54"/>
      <c r="EY29" s="54"/>
      <c r="EZ29" s="54"/>
      <c r="FA29" s="54"/>
      <c r="FB29" s="54"/>
      <c r="FC29" s="54"/>
      <c r="FD29" s="54"/>
      <c r="FE29" s="54"/>
      <c r="FF29" s="54"/>
      <c r="FG29" s="54"/>
      <c r="FH29" s="54"/>
      <c r="FI29" s="54"/>
      <c r="FJ29" s="54"/>
      <c r="FK29" s="54"/>
      <c r="FL29" s="54"/>
      <c r="FM29" s="54"/>
      <c r="FN29" s="54"/>
      <c r="FO29" s="54"/>
      <c r="FP29" s="54"/>
      <c r="FQ29" s="54"/>
      <c r="FR29" s="54"/>
      <c r="FS29" s="54"/>
      <c r="FT29" s="54"/>
      <c r="FU29" s="54"/>
      <c r="FV29" s="54"/>
      <c r="FW29" s="54"/>
      <c r="FX29" s="54"/>
      <c r="FY29" s="54"/>
      <c r="FZ29" s="54"/>
      <c r="GA29" s="54"/>
      <c r="GB29" s="54"/>
      <c r="GC29" s="54"/>
      <c r="GD29" s="54"/>
      <c r="GE29" s="54"/>
      <c r="GF29" s="54"/>
      <c r="GG29" s="54"/>
      <c r="GH29" s="54"/>
      <c r="GI29" s="54"/>
      <c r="GJ29" s="54"/>
      <c r="GK29" s="54"/>
      <c r="GL29" s="54"/>
      <c r="GM29" s="54"/>
      <c r="GN29" s="54"/>
      <c r="GO29" s="54"/>
      <c r="GP29" s="54"/>
      <c r="GQ29" s="54"/>
      <c r="GR29" s="54"/>
      <c r="GS29" s="54"/>
      <c r="GT29" s="54"/>
      <c r="GU29" s="54"/>
      <c r="GV29" s="54"/>
      <c r="GW29" s="54"/>
      <c r="GX29" s="54"/>
      <c r="GY29" s="54"/>
      <c r="GZ29" s="54"/>
      <c r="HA29" s="54"/>
      <c r="HB29" s="54"/>
      <c r="HC29" s="54"/>
      <c r="HD29" s="54"/>
      <c r="HE29" s="54"/>
      <c r="HF29" s="54"/>
      <c r="HG29" s="54"/>
      <c r="HH29" s="54"/>
      <c r="HI29" s="54"/>
      <c r="HJ29" s="54"/>
      <c r="HK29" s="54"/>
      <c r="HL29" s="54"/>
      <c r="HM29" s="54"/>
      <c r="HN29" s="54"/>
      <c r="HO29" s="54"/>
      <c r="HP29" s="54"/>
      <c r="HQ29" s="54"/>
      <c r="HR29" s="54"/>
      <c r="HS29" s="54"/>
      <c r="HT29" s="54"/>
      <c r="HU29" s="54"/>
      <c r="HV29" s="54"/>
      <c r="HW29" s="54"/>
      <c r="HX29" s="54"/>
      <c r="HY29" s="54"/>
      <c r="HZ29" s="54"/>
      <c r="IA29" s="54"/>
      <c r="IB29" s="54"/>
      <c r="IC29" s="54"/>
      <c r="ID29" s="54"/>
      <c r="IE29" s="54"/>
      <c r="IF29" s="54"/>
      <c r="IG29" s="54"/>
      <c r="IH29" s="54"/>
      <c r="II29" s="54"/>
      <c r="IJ29" s="54"/>
      <c r="IK29" s="54"/>
      <c r="IL29" s="54"/>
      <c r="IM29" s="54"/>
      <c r="IN29" s="54"/>
      <c r="IO29" s="54"/>
      <c r="IP29" s="54"/>
      <c r="IQ29" s="54"/>
      <c r="IR29" s="54"/>
      <c r="IS29" s="54"/>
      <c r="IT29" s="54"/>
      <c r="IU29" s="54"/>
      <c r="IV29" s="54"/>
      <c r="IW29" s="54"/>
      <c r="IX29" s="54"/>
      <c r="IY29" s="54"/>
      <c r="IZ29" s="54"/>
      <c r="JA29" s="54"/>
      <c r="JB29" s="54"/>
      <c r="JC29" s="54"/>
      <c r="JD29" s="54"/>
      <c r="JE29" s="54"/>
      <c r="JF29" s="54"/>
      <c r="JG29" s="54"/>
      <c r="JH29" s="54"/>
      <c r="JI29" s="54"/>
      <c r="JJ29" s="54"/>
      <c r="JK29" s="54"/>
      <c r="JL29" s="54"/>
      <c r="JM29" s="54"/>
      <c r="JN29" s="54"/>
      <c r="JO29" s="54"/>
      <c r="JP29" s="54"/>
      <c r="JQ29" s="54"/>
      <c r="JR29" s="54"/>
      <c r="JS29" s="54"/>
      <c r="JT29" s="54"/>
      <c r="JU29" s="54"/>
      <c r="JV29" s="54"/>
      <c r="JW29" s="54"/>
      <c r="JX29" s="54"/>
      <c r="JY29" s="54"/>
      <c r="JZ29" s="54"/>
      <c r="KA29" s="54"/>
      <c r="KB29" s="54"/>
      <c r="KC29" s="54"/>
      <c r="KD29" s="54"/>
      <c r="KE29" s="54"/>
      <c r="KF29" s="54"/>
      <c r="KG29" s="54"/>
      <c r="KH29" s="54"/>
      <c r="KI29" s="54"/>
      <c r="KJ29" s="54"/>
      <c r="KK29" s="54"/>
      <c r="KL29" s="54"/>
      <c r="KM29" s="54"/>
      <c r="KN29" s="54"/>
      <c r="KO29" s="54"/>
      <c r="KW29" s="208" t="s">
        <v>1422</v>
      </c>
    </row>
    <row r="30" spans="1:309" x14ac:dyDescent="0.35">
      <c r="A30" s="27" t="s">
        <v>893</v>
      </c>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c r="CB30" s="54"/>
      <c r="CC30" s="54"/>
      <c r="CD30" s="54"/>
      <c r="CE30" s="54"/>
      <c r="CF30" s="54"/>
      <c r="CG30" s="54"/>
      <c r="CH30" s="54"/>
      <c r="CI30" s="54"/>
      <c r="CJ30" s="54"/>
      <c r="CK30" s="54"/>
      <c r="CL30" s="54"/>
      <c r="CM30" s="54"/>
      <c r="CN30" s="54"/>
      <c r="CO30" s="54"/>
      <c r="CP30" s="54"/>
      <c r="CQ30" s="54"/>
      <c r="CR30" s="54"/>
      <c r="CS30" s="54"/>
      <c r="CT30" s="54"/>
      <c r="CU30" s="54"/>
      <c r="CV30" s="54"/>
      <c r="CW30" s="54"/>
      <c r="CX30" s="54"/>
      <c r="CY30" s="54"/>
      <c r="CZ30" s="54"/>
      <c r="DA30" s="54"/>
      <c r="DB30" s="54"/>
      <c r="DC30" s="54"/>
      <c r="DD30" s="54"/>
      <c r="DE30" s="54"/>
      <c r="DF30" s="54"/>
      <c r="DG30" s="54"/>
      <c r="DH30" s="54"/>
      <c r="DI30" s="54"/>
      <c r="DJ30" s="54"/>
      <c r="DK30" s="54"/>
      <c r="DL30" s="54"/>
      <c r="DM30" s="54"/>
      <c r="DN30" s="54"/>
      <c r="DO30" s="54"/>
      <c r="DP30" s="54"/>
      <c r="DQ30" s="54"/>
      <c r="DR30" s="54"/>
      <c r="DS30" s="54"/>
      <c r="DT30" s="54"/>
      <c r="DU30" s="54"/>
      <c r="DV30" s="54"/>
      <c r="DW30" s="54"/>
      <c r="DX30" s="54"/>
      <c r="DY30" s="54"/>
      <c r="DZ30" s="54"/>
      <c r="EA30" s="54"/>
      <c r="EB30" s="54"/>
      <c r="EC30" s="54"/>
      <c r="ED30" s="54"/>
      <c r="EE30" s="54"/>
      <c r="EF30" s="54"/>
      <c r="EG30" s="54"/>
      <c r="EH30" s="54"/>
      <c r="EI30" s="54"/>
      <c r="EJ30" s="54"/>
      <c r="EK30" s="54"/>
      <c r="EL30" s="54"/>
      <c r="EM30" s="54"/>
      <c r="EN30" s="54"/>
      <c r="EO30" s="54"/>
      <c r="EP30" s="54"/>
      <c r="EQ30" s="54"/>
      <c r="ER30" s="54"/>
      <c r="ES30" s="54"/>
      <c r="ET30" s="54"/>
      <c r="EU30" s="54"/>
      <c r="EV30" s="54"/>
      <c r="EW30" s="54"/>
      <c r="EX30" s="54"/>
      <c r="EY30" s="54"/>
      <c r="EZ30" s="54"/>
      <c r="FA30" s="54"/>
      <c r="FB30" s="54"/>
      <c r="FC30" s="54"/>
      <c r="FD30" s="54"/>
      <c r="FE30" s="54"/>
      <c r="FF30" s="54"/>
      <c r="FG30" s="54"/>
      <c r="FH30" s="54"/>
      <c r="FI30" s="54"/>
      <c r="FJ30" s="54"/>
      <c r="FK30" s="54"/>
      <c r="FL30" s="54"/>
      <c r="FM30" s="54"/>
      <c r="FN30" s="54"/>
      <c r="FO30" s="54"/>
      <c r="FP30" s="54"/>
      <c r="FQ30" s="54"/>
      <c r="FR30" s="54"/>
      <c r="FS30" s="54"/>
      <c r="FT30" s="54"/>
      <c r="FU30" s="54"/>
      <c r="FV30" s="54"/>
      <c r="FW30" s="54"/>
      <c r="FX30" s="54"/>
      <c r="FY30" s="54"/>
      <c r="FZ30" s="54"/>
      <c r="GA30" s="54"/>
      <c r="GB30" s="54"/>
      <c r="GC30" s="54"/>
      <c r="GD30" s="54"/>
      <c r="GE30" s="54"/>
      <c r="GF30" s="54"/>
      <c r="GG30" s="54"/>
      <c r="GH30" s="54"/>
      <c r="GI30" s="54"/>
      <c r="GJ30" s="54"/>
      <c r="GK30" s="54"/>
      <c r="GL30" s="54"/>
      <c r="GM30" s="54"/>
      <c r="GN30" s="54"/>
      <c r="GO30" s="54"/>
      <c r="GP30" s="54"/>
      <c r="GQ30" s="54"/>
      <c r="GR30" s="54"/>
      <c r="GS30" s="54"/>
      <c r="GT30" s="54"/>
      <c r="GU30" s="54"/>
      <c r="GV30" s="54"/>
      <c r="GW30" s="54"/>
      <c r="GX30" s="54"/>
      <c r="GY30" s="54"/>
      <c r="GZ30" s="54"/>
      <c r="HA30" s="54"/>
      <c r="HB30" s="54"/>
      <c r="HC30" s="54"/>
      <c r="HD30" s="54"/>
      <c r="HE30" s="54"/>
      <c r="HF30" s="54"/>
      <c r="HG30" s="54"/>
      <c r="HH30" s="54"/>
      <c r="HI30" s="54"/>
      <c r="HJ30" s="54"/>
      <c r="HK30" s="54"/>
      <c r="HL30" s="54"/>
      <c r="HM30" s="54"/>
      <c r="HN30" s="54"/>
      <c r="HO30" s="54"/>
      <c r="HP30" s="54"/>
      <c r="HQ30" s="54"/>
      <c r="HR30" s="54"/>
      <c r="HS30" s="54"/>
      <c r="HT30" s="54"/>
      <c r="HU30" s="54"/>
      <c r="HV30" s="54"/>
      <c r="HW30" s="54"/>
      <c r="HX30" s="54"/>
      <c r="HY30" s="54"/>
      <c r="HZ30" s="54"/>
      <c r="IA30" s="54"/>
      <c r="IB30" s="54"/>
      <c r="IC30" s="54"/>
      <c r="ID30" s="54"/>
      <c r="IE30" s="54"/>
      <c r="IF30" s="54"/>
      <c r="IG30" s="54"/>
      <c r="IH30" s="54"/>
      <c r="II30" s="54"/>
      <c r="IJ30" s="54"/>
      <c r="IK30" s="54"/>
      <c r="IL30" s="54"/>
      <c r="IM30" s="54"/>
      <c r="IN30" s="54"/>
      <c r="IO30" s="54"/>
      <c r="IP30" s="54"/>
      <c r="IQ30" s="54"/>
      <c r="IR30" s="54"/>
      <c r="IS30" s="54"/>
      <c r="IT30" s="54"/>
      <c r="IU30" s="54"/>
      <c r="IV30" s="54"/>
      <c r="IW30" s="54"/>
      <c r="IX30" s="54"/>
      <c r="IY30" s="54"/>
      <c r="IZ30" s="54"/>
      <c r="JA30" s="54"/>
      <c r="JB30" s="54"/>
      <c r="JC30" s="54"/>
      <c r="JD30" s="54"/>
      <c r="JE30" s="54"/>
      <c r="JF30" s="54"/>
      <c r="JG30" s="54"/>
      <c r="JH30" s="54"/>
      <c r="JI30" s="54"/>
      <c r="JJ30" s="54"/>
      <c r="JK30" s="54"/>
      <c r="JL30" s="54"/>
      <c r="JM30" s="54"/>
      <c r="JN30" s="54"/>
      <c r="JO30" s="54"/>
      <c r="JP30" s="54"/>
      <c r="JQ30" s="54"/>
      <c r="JR30" s="54"/>
      <c r="JS30" s="54"/>
      <c r="JT30" s="54"/>
      <c r="JU30" s="54"/>
      <c r="JV30" s="54"/>
      <c r="JW30" s="54"/>
      <c r="JX30" s="54"/>
      <c r="JY30" s="54"/>
      <c r="JZ30" s="54"/>
      <c r="KA30" s="54"/>
      <c r="KB30" s="54"/>
      <c r="KC30" s="54"/>
      <c r="KD30" s="54"/>
      <c r="KE30" s="54"/>
      <c r="KF30" s="54"/>
      <c r="KG30" s="54"/>
      <c r="KH30" s="54"/>
      <c r="KI30" s="54"/>
      <c r="KJ30" s="54"/>
      <c r="KK30" s="54"/>
      <c r="KL30" s="54"/>
      <c r="KM30" s="54"/>
      <c r="KN30" s="54"/>
      <c r="KO30" s="54"/>
      <c r="KW30" s="208" t="s">
        <v>1423</v>
      </c>
    </row>
    <row r="31" spans="1:309" x14ac:dyDescent="0.35">
      <c r="A31" s="27" t="s">
        <v>894</v>
      </c>
      <c r="B31" s="54"/>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c r="CB31" s="54"/>
      <c r="CC31" s="54"/>
      <c r="CD31" s="54"/>
      <c r="CE31" s="54"/>
      <c r="CF31" s="54"/>
      <c r="CG31" s="54"/>
      <c r="CH31" s="54"/>
      <c r="CI31" s="54"/>
      <c r="CJ31" s="54"/>
      <c r="CK31" s="54"/>
      <c r="CL31" s="54"/>
      <c r="CM31" s="54"/>
      <c r="CN31" s="54"/>
      <c r="CO31" s="54"/>
      <c r="CP31" s="54"/>
      <c r="CQ31" s="54"/>
      <c r="CR31" s="54"/>
      <c r="CS31" s="54"/>
      <c r="CT31" s="54"/>
      <c r="CU31" s="54"/>
      <c r="CV31" s="54"/>
      <c r="CW31" s="54"/>
      <c r="CX31" s="54"/>
      <c r="CY31" s="54"/>
      <c r="CZ31" s="54"/>
      <c r="DA31" s="54"/>
      <c r="DB31" s="54"/>
      <c r="DC31" s="54"/>
      <c r="DD31" s="54"/>
      <c r="DE31" s="54"/>
      <c r="DF31" s="54"/>
      <c r="DG31" s="54"/>
      <c r="DH31" s="54"/>
      <c r="DI31" s="54"/>
      <c r="DJ31" s="54"/>
      <c r="DK31" s="54"/>
      <c r="DL31" s="54"/>
      <c r="DM31" s="54"/>
      <c r="DN31" s="54"/>
      <c r="DO31" s="54"/>
      <c r="DP31" s="54"/>
      <c r="DQ31" s="54"/>
      <c r="DR31" s="54"/>
      <c r="DS31" s="54"/>
      <c r="DT31" s="54"/>
      <c r="DU31" s="54"/>
      <c r="DV31" s="54"/>
      <c r="DW31" s="54"/>
      <c r="DX31" s="54"/>
      <c r="DY31" s="54"/>
      <c r="DZ31" s="54"/>
      <c r="EA31" s="54"/>
      <c r="EB31" s="54"/>
      <c r="EC31" s="54"/>
      <c r="ED31" s="54"/>
      <c r="EE31" s="54"/>
      <c r="EF31" s="54"/>
      <c r="EG31" s="54"/>
      <c r="EH31" s="54"/>
      <c r="EI31" s="54"/>
      <c r="EJ31" s="54"/>
      <c r="EK31" s="54"/>
      <c r="EL31" s="54"/>
      <c r="EM31" s="54"/>
      <c r="EN31" s="54"/>
      <c r="EO31" s="54"/>
      <c r="EP31" s="54"/>
      <c r="EQ31" s="54"/>
      <c r="ER31" s="54"/>
      <c r="ES31" s="54"/>
      <c r="ET31" s="54"/>
      <c r="EU31" s="54"/>
      <c r="EV31" s="54"/>
      <c r="EW31" s="54"/>
      <c r="EX31" s="54"/>
      <c r="EY31" s="54"/>
      <c r="EZ31" s="54"/>
      <c r="FA31" s="54"/>
      <c r="FB31" s="54"/>
      <c r="FC31" s="54"/>
      <c r="FD31" s="54"/>
      <c r="FE31" s="54"/>
      <c r="FF31" s="54"/>
      <c r="FG31" s="54"/>
      <c r="FH31" s="54"/>
      <c r="FI31" s="54"/>
      <c r="FJ31" s="54"/>
      <c r="FK31" s="54"/>
      <c r="FL31" s="54"/>
      <c r="FM31" s="54"/>
      <c r="FN31" s="54"/>
      <c r="FO31" s="54"/>
      <c r="FP31" s="54"/>
      <c r="FQ31" s="54"/>
      <c r="FR31" s="54"/>
      <c r="FS31" s="54"/>
      <c r="FT31" s="54"/>
      <c r="FU31" s="54"/>
      <c r="FV31" s="54"/>
      <c r="FW31" s="54"/>
      <c r="FX31" s="54"/>
      <c r="FY31" s="54"/>
      <c r="FZ31" s="54"/>
      <c r="GA31" s="54"/>
      <c r="GB31" s="54"/>
      <c r="GC31" s="54"/>
      <c r="GD31" s="54"/>
      <c r="GE31" s="54"/>
      <c r="GF31" s="54"/>
      <c r="GG31" s="54"/>
      <c r="GH31" s="54"/>
      <c r="GI31" s="54"/>
      <c r="GJ31" s="54"/>
      <c r="GK31" s="54"/>
      <c r="GL31" s="54"/>
      <c r="GM31" s="54"/>
      <c r="GN31" s="54"/>
      <c r="GO31" s="54"/>
      <c r="GP31" s="54"/>
      <c r="GQ31" s="54"/>
      <c r="GR31" s="54"/>
      <c r="GS31" s="54"/>
      <c r="GT31" s="54"/>
      <c r="GU31" s="54"/>
      <c r="GV31" s="54"/>
      <c r="GW31" s="54"/>
      <c r="GX31" s="54"/>
      <c r="GY31" s="54"/>
      <c r="GZ31" s="54"/>
      <c r="HA31" s="54"/>
      <c r="HB31" s="54"/>
      <c r="HC31" s="54"/>
      <c r="HD31" s="54"/>
      <c r="HE31" s="54"/>
      <c r="HF31" s="54"/>
      <c r="HG31" s="54"/>
      <c r="HH31" s="54"/>
      <c r="HI31" s="54"/>
      <c r="HJ31" s="54"/>
      <c r="HK31" s="54"/>
      <c r="HL31" s="54"/>
      <c r="HM31" s="54"/>
      <c r="HN31" s="54"/>
      <c r="HO31" s="54"/>
      <c r="HP31" s="54"/>
      <c r="HQ31" s="54"/>
      <c r="HR31" s="54"/>
      <c r="HS31" s="54"/>
      <c r="HT31" s="54"/>
      <c r="HU31" s="54"/>
      <c r="HV31" s="54"/>
      <c r="HW31" s="54"/>
      <c r="HX31" s="54"/>
      <c r="HY31" s="54"/>
      <c r="HZ31" s="54"/>
      <c r="IA31" s="54"/>
      <c r="IB31" s="54"/>
      <c r="IC31" s="54"/>
      <c r="ID31" s="54"/>
      <c r="IE31" s="54"/>
      <c r="IF31" s="54"/>
      <c r="IG31" s="54"/>
      <c r="IH31" s="54"/>
      <c r="II31" s="54"/>
      <c r="IJ31" s="54"/>
      <c r="IK31" s="54"/>
      <c r="IL31" s="54"/>
      <c r="IM31" s="54"/>
      <c r="IN31" s="54"/>
      <c r="IO31" s="54"/>
      <c r="IP31" s="54"/>
      <c r="IQ31" s="54"/>
      <c r="IR31" s="54"/>
      <c r="IS31" s="54"/>
      <c r="IT31" s="54"/>
      <c r="IU31" s="54"/>
      <c r="IV31" s="54"/>
      <c r="IW31" s="54"/>
      <c r="IX31" s="54"/>
      <c r="IY31" s="54"/>
      <c r="IZ31" s="54"/>
      <c r="JA31" s="54"/>
      <c r="JB31" s="54"/>
      <c r="JC31" s="54"/>
      <c r="JD31" s="54"/>
      <c r="JE31" s="54"/>
      <c r="JF31" s="54"/>
      <c r="JG31" s="54"/>
      <c r="JH31" s="54"/>
      <c r="JI31" s="54"/>
      <c r="JJ31" s="54"/>
      <c r="JK31" s="54"/>
      <c r="JL31" s="54"/>
      <c r="JM31" s="54"/>
      <c r="JN31" s="54"/>
      <c r="JO31" s="54"/>
      <c r="JP31" s="54"/>
      <c r="JQ31" s="54"/>
      <c r="JR31" s="54"/>
      <c r="JS31" s="54"/>
      <c r="JT31" s="54"/>
      <c r="JU31" s="54"/>
      <c r="JV31" s="54"/>
      <c r="JW31" s="54"/>
      <c r="JX31" s="54"/>
      <c r="JY31" s="54"/>
      <c r="JZ31" s="54"/>
      <c r="KA31" s="54"/>
      <c r="KB31" s="54"/>
      <c r="KC31" s="54"/>
      <c r="KD31" s="54"/>
      <c r="KE31" s="54"/>
      <c r="KF31" s="54"/>
      <c r="KG31" s="54"/>
      <c r="KH31" s="54"/>
      <c r="KI31" s="54"/>
      <c r="KJ31" s="54"/>
      <c r="KK31" s="54"/>
      <c r="KL31" s="54"/>
      <c r="KM31" s="54"/>
      <c r="KN31" s="54"/>
      <c r="KO31" s="54"/>
      <c r="KW31" s="208" t="s">
        <v>1424</v>
      </c>
    </row>
    <row r="32" spans="1:309" x14ac:dyDescent="0.35">
      <c r="A32" s="27" t="s">
        <v>895</v>
      </c>
      <c r="B32" s="54"/>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4"/>
      <c r="BX32" s="54"/>
      <c r="BY32" s="54"/>
      <c r="BZ32" s="54"/>
      <c r="CA32" s="54"/>
      <c r="CB32" s="54"/>
      <c r="CC32" s="54"/>
      <c r="CD32" s="54"/>
      <c r="CE32" s="54"/>
      <c r="CF32" s="54"/>
      <c r="CG32" s="54"/>
      <c r="CH32" s="54"/>
      <c r="CI32" s="54"/>
      <c r="CJ32" s="54"/>
      <c r="CK32" s="54"/>
      <c r="CL32" s="54"/>
      <c r="CM32" s="54"/>
      <c r="CN32" s="54"/>
      <c r="CO32" s="54"/>
      <c r="CP32" s="54"/>
      <c r="CQ32" s="54"/>
      <c r="CR32" s="54"/>
      <c r="CS32" s="54"/>
      <c r="CT32" s="54"/>
      <c r="CU32" s="54"/>
      <c r="CV32" s="54"/>
      <c r="CW32" s="54"/>
      <c r="CX32" s="54"/>
      <c r="CY32" s="54"/>
      <c r="CZ32" s="54"/>
      <c r="DA32" s="54"/>
      <c r="DB32" s="54"/>
      <c r="DC32" s="54"/>
      <c r="DD32" s="54"/>
      <c r="DE32" s="54"/>
      <c r="DF32" s="54"/>
      <c r="DG32" s="54"/>
      <c r="DH32" s="54"/>
      <c r="DI32" s="54"/>
      <c r="DJ32" s="54"/>
      <c r="DK32" s="54"/>
      <c r="DL32" s="54"/>
      <c r="DM32" s="54"/>
      <c r="DN32" s="54"/>
      <c r="DO32" s="54"/>
      <c r="DP32" s="54"/>
      <c r="DQ32" s="54"/>
      <c r="DR32" s="54"/>
      <c r="DS32" s="54"/>
      <c r="DT32" s="54"/>
      <c r="DU32" s="54"/>
      <c r="DV32" s="54"/>
      <c r="DW32" s="54"/>
      <c r="DX32" s="54"/>
      <c r="DY32" s="54"/>
      <c r="DZ32" s="54"/>
      <c r="EA32" s="54"/>
      <c r="EB32" s="54"/>
      <c r="EC32" s="54"/>
      <c r="ED32" s="54"/>
      <c r="EE32" s="54"/>
      <c r="EF32" s="54"/>
      <c r="EG32" s="54"/>
      <c r="EH32" s="54"/>
      <c r="EI32" s="54"/>
      <c r="EJ32" s="54"/>
      <c r="EK32" s="54"/>
      <c r="EL32" s="54"/>
      <c r="EM32" s="54"/>
      <c r="EN32" s="54"/>
      <c r="EO32" s="54"/>
      <c r="EP32" s="54"/>
      <c r="EQ32" s="54"/>
      <c r="ER32" s="54"/>
      <c r="ES32" s="54"/>
      <c r="ET32" s="54"/>
      <c r="EU32" s="54"/>
      <c r="EV32" s="54"/>
      <c r="EW32" s="54"/>
      <c r="EX32" s="54"/>
      <c r="EY32" s="54"/>
      <c r="EZ32" s="54"/>
      <c r="FA32" s="54"/>
      <c r="FB32" s="54"/>
      <c r="FC32" s="54"/>
      <c r="FD32" s="54"/>
      <c r="FE32" s="54"/>
      <c r="FF32" s="54"/>
      <c r="FG32" s="54"/>
      <c r="FH32" s="54"/>
      <c r="FI32" s="54"/>
      <c r="FJ32" s="54"/>
      <c r="FK32" s="54"/>
      <c r="FL32" s="54"/>
      <c r="FM32" s="54"/>
      <c r="FN32" s="54"/>
      <c r="FO32" s="54"/>
      <c r="FP32" s="54"/>
      <c r="FQ32" s="54"/>
      <c r="FR32" s="54"/>
      <c r="FS32" s="54"/>
      <c r="FT32" s="54"/>
      <c r="FU32" s="54"/>
      <c r="FV32" s="54"/>
      <c r="FW32" s="54"/>
      <c r="FX32" s="54"/>
      <c r="FY32" s="54"/>
      <c r="FZ32" s="54"/>
      <c r="GA32" s="54"/>
      <c r="GB32" s="54"/>
      <c r="GC32" s="54"/>
      <c r="GD32" s="54"/>
      <c r="GE32" s="54"/>
      <c r="GF32" s="54"/>
      <c r="GG32" s="54"/>
      <c r="GH32" s="54"/>
      <c r="GI32" s="54"/>
      <c r="GJ32" s="54"/>
      <c r="GK32" s="54"/>
      <c r="GL32" s="54"/>
      <c r="GM32" s="54"/>
      <c r="GN32" s="54"/>
      <c r="GO32" s="54"/>
      <c r="GP32" s="54"/>
      <c r="GQ32" s="54"/>
      <c r="GR32" s="54"/>
      <c r="GS32" s="54"/>
      <c r="GT32" s="54"/>
      <c r="GU32" s="54"/>
      <c r="GV32" s="54"/>
      <c r="GW32" s="54"/>
      <c r="GX32" s="54"/>
      <c r="GY32" s="54"/>
      <c r="GZ32" s="54"/>
      <c r="HA32" s="54"/>
      <c r="HB32" s="54"/>
      <c r="HC32" s="54"/>
      <c r="HD32" s="54"/>
      <c r="HE32" s="54"/>
      <c r="HF32" s="54"/>
      <c r="HG32" s="54"/>
      <c r="HH32" s="54"/>
      <c r="HI32" s="54"/>
      <c r="HJ32" s="54"/>
      <c r="HK32" s="54"/>
      <c r="HL32" s="54"/>
      <c r="HM32" s="54"/>
      <c r="HN32" s="54"/>
      <c r="HO32" s="54"/>
      <c r="HP32" s="54"/>
      <c r="HQ32" s="54"/>
      <c r="HR32" s="54"/>
      <c r="HS32" s="54"/>
      <c r="HT32" s="54"/>
      <c r="HU32" s="54"/>
      <c r="HV32" s="54"/>
      <c r="HW32" s="54"/>
      <c r="HX32" s="54"/>
      <c r="HY32" s="54"/>
      <c r="HZ32" s="54"/>
      <c r="IA32" s="54"/>
      <c r="IB32" s="54"/>
      <c r="IC32" s="54"/>
      <c r="ID32" s="54"/>
      <c r="IE32" s="54"/>
      <c r="IF32" s="54"/>
      <c r="IG32" s="54"/>
      <c r="IH32" s="54"/>
      <c r="II32" s="54"/>
      <c r="IJ32" s="54"/>
      <c r="IK32" s="54"/>
      <c r="IL32" s="54"/>
      <c r="IM32" s="54"/>
      <c r="IN32" s="54"/>
      <c r="IO32" s="54"/>
      <c r="IP32" s="54"/>
      <c r="IQ32" s="54"/>
      <c r="IR32" s="54"/>
      <c r="IS32" s="54"/>
      <c r="IT32" s="54"/>
      <c r="IU32" s="54"/>
      <c r="IV32" s="54"/>
      <c r="IW32" s="54"/>
      <c r="IX32" s="54"/>
      <c r="IY32" s="54"/>
      <c r="IZ32" s="54"/>
      <c r="JA32" s="54"/>
      <c r="JB32" s="54"/>
      <c r="JC32" s="54"/>
      <c r="JD32" s="54"/>
      <c r="JE32" s="54"/>
      <c r="JF32" s="54"/>
      <c r="JG32" s="54"/>
      <c r="JH32" s="54"/>
      <c r="JI32" s="54"/>
      <c r="JJ32" s="54"/>
      <c r="JK32" s="54"/>
      <c r="JL32" s="54"/>
      <c r="JM32" s="54"/>
      <c r="JN32" s="54"/>
      <c r="JO32" s="54"/>
      <c r="JP32" s="54"/>
      <c r="JQ32" s="54"/>
      <c r="JR32" s="54"/>
      <c r="JS32" s="54"/>
      <c r="JT32" s="54"/>
      <c r="JU32" s="54"/>
      <c r="JV32" s="54"/>
      <c r="JW32" s="54"/>
      <c r="JX32" s="54"/>
      <c r="JY32" s="54"/>
      <c r="JZ32" s="54"/>
      <c r="KA32" s="54"/>
      <c r="KB32" s="54"/>
      <c r="KC32" s="54"/>
      <c r="KD32" s="54"/>
      <c r="KE32" s="54"/>
      <c r="KF32" s="54"/>
      <c r="KG32" s="54"/>
      <c r="KH32" s="54"/>
      <c r="KI32" s="54"/>
      <c r="KJ32" s="54"/>
      <c r="KK32" s="54"/>
      <c r="KL32" s="54"/>
      <c r="KM32" s="54"/>
      <c r="KN32" s="54"/>
      <c r="KO32" s="54"/>
      <c r="KW32" s="208" t="s">
        <v>1425</v>
      </c>
    </row>
    <row r="33" spans="1:309" x14ac:dyDescent="0.35">
      <c r="A33" s="27" t="s">
        <v>896</v>
      </c>
      <c r="B33" s="54"/>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4"/>
      <c r="BJ33" s="54"/>
      <c r="BK33" s="54"/>
      <c r="BL33" s="54"/>
      <c r="BM33" s="54"/>
      <c r="BN33" s="54"/>
      <c r="BO33" s="54"/>
      <c r="BP33" s="54"/>
      <c r="BQ33" s="54"/>
      <c r="BR33" s="54"/>
      <c r="BS33" s="54"/>
      <c r="BT33" s="54"/>
      <c r="BU33" s="54"/>
      <c r="BV33" s="54"/>
      <c r="BW33" s="54"/>
      <c r="BX33" s="54"/>
      <c r="BY33" s="54"/>
      <c r="BZ33" s="54"/>
      <c r="CA33" s="54"/>
      <c r="CB33" s="54"/>
      <c r="CC33" s="54"/>
      <c r="CD33" s="54"/>
      <c r="CE33" s="54"/>
      <c r="CF33" s="54"/>
      <c r="CG33" s="54"/>
      <c r="CH33" s="54"/>
      <c r="CI33" s="54"/>
      <c r="CJ33" s="54"/>
      <c r="CK33" s="54"/>
      <c r="CL33" s="54"/>
      <c r="CM33" s="54"/>
      <c r="CN33" s="54"/>
      <c r="CO33" s="54"/>
      <c r="CP33" s="54"/>
      <c r="CQ33" s="54"/>
      <c r="CR33" s="54"/>
      <c r="CS33" s="54"/>
      <c r="CT33" s="54"/>
      <c r="CU33" s="54"/>
      <c r="CV33" s="54"/>
      <c r="CW33" s="54"/>
      <c r="CX33" s="54"/>
      <c r="CY33" s="54"/>
      <c r="CZ33" s="54"/>
      <c r="DA33" s="54"/>
      <c r="DB33" s="54"/>
      <c r="DC33" s="54"/>
      <c r="DD33" s="54"/>
      <c r="DE33" s="54"/>
      <c r="DF33" s="54"/>
      <c r="DG33" s="54"/>
      <c r="DH33" s="54"/>
      <c r="DI33" s="54"/>
      <c r="DJ33" s="54"/>
      <c r="DK33" s="54"/>
      <c r="DL33" s="54"/>
      <c r="DM33" s="54"/>
      <c r="DN33" s="54"/>
      <c r="DO33" s="54"/>
      <c r="DP33" s="54"/>
      <c r="DQ33" s="54"/>
      <c r="DR33" s="54"/>
      <c r="DS33" s="54"/>
      <c r="DT33" s="54"/>
      <c r="DU33" s="54"/>
      <c r="DV33" s="54"/>
      <c r="DW33" s="54"/>
      <c r="DX33" s="54"/>
      <c r="DY33" s="54"/>
      <c r="DZ33" s="54"/>
      <c r="EA33" s="54"/>
      <c r="EB33" s="54"/>
      <c r="EC33" s="54"/>
      <c r="ED33" s="54"/>
      <c r="EE33" s="54"/>
      <c r="EF33" s="54"/>
      <c r="EG33" s="54"/>
      <c r="EH33" s="54"/>
      <c r="EI33" s="54"/>
      <c r="EJ33" s="54"/>
      <c r="EK33" s="54"/>
      <c r="EL33" s="54"/>
      <c r="EM33" s="54"/>
      <c r="EN33" s="54"/>
      <c r="EO33" s="54"/>
      <c r="EP33" s="54"/>
      <c r="EQ33" s="54"/>
      <c r="ER33" s="54"/>
      <c r="ES33" s="54"/>
      <c r="ET33" s="54"/>
      <c r="EU33" s="54"/>
      <c r="EV33" s="54"/>
      <c r="EW33" s="54"/>
      <c r="EX33" s="54"/>
      <c r="EY33" s="54"/>
      <c r="EZ33" s="54"/>
      <c r="FA33" s="54"/>
      <c r="FB33" s="54"/>
      <c r="FC33" s="54"/>
      <c r="FD33" s="54"/>
      <c r="FE33" s="54"/>
      <c r="FF33" s="54"/>
      <c r="FG33" s="54"/>
      <c r="FH33" s="54"/>
      <c r="FI33" s="54"/>
      <c r="FJ33" s="54"/>
      <c r="FK33" s="54"/>
      <c r="FL33" s="54"/>
      <c r="FM33" s="54"/>
      <c r="FN33" s="54"/>
      <c r="FO33" s="54"/>
      <c r="FP33" s="54"/>
      <c r="FQ33" s="54"/>
      <c r="FR33" s="54"/>
      <c r="FS33" s="54"/>
      <c r="FT33" s="54"/>
      <c r="FU33" s="54"/>
      <c r="FV33" s="54"/>
      <c r="FW33" s="54"/>
      <c r="FX33" s="54"/>
      <c r="FY33" s="54"/>
      <c r="FZ33" s="54"/>
      <c r="GA33" s="54"/>
      <c r="GB33" s="54"/>
      <c r="GC33" s="54"/>
      <c r="GD33" s="54"/>
      <c r="GE33" s="54"/>
      <c r="GF33" s="54"/>
      <c r="GG33" s="54"/>
      <c r="GH33" s="54"/>
      <c r="GI33" s="54"/>
      <c r="GJ33" s="54"/>
      <c r="GK33" s="54"/>
      <c r="GL33" s="54"/>
      <c r="GM33" s="54"/>
      <c r="GN33" s="54"/>
      <c r="GO33" s="54"/>
      <c r="GP33" s="54"/>
      <c r="GQ33" s="54"/>
      <c r="GR33" s="54"/>
      <c r="GS33" s="54"/>
      <c r="GT33" s="54"/>
      <c r="GU33" s="54"/>
      <c r="GV33" s="54"/>
      <c r="GW33" s="54"/>
      <c r="GX33" s="54"/>
      <c r="GY33" s="54"/>
      <c r="GZ33" s="54"/>
      <c r="HA33" s="54"/>
      <c r="HB33" s="54"/>
      <c r="HC33" s="54"/>
      <c r="HD33" s="54"/>
      <c r="HE33" s="54"/>
      <c r="HF33" s="54"/>
      <c r="HG33" s="54"/>
      <c r="HH33" s="54"/>
      <c r="HI33" s="54"/>
      <c r="HJ33" s="54"/>
      <c r="HK33" s="54"/>
      <c r="HL33" s="54"/>
      <c r="HM33" s="54"/>
      <c r="HN33" s="54"/>
      <c r="HO33" s="54"/>
      <c r="HP33" s="54"/>
      <c r="HQ33" s="54"/>
      <c r="HR33" s="54"/>
      <c r="HS33" s="54"/>
      <c r="HT33" s="54"/>
      <c r="HU33" s="54"/>
      <c r="HV33" s="54"/>
      <c r="HW33" s="54"/>
      <c r="HX33" s="54"/>
      <c r="HY33" s="54"/>
      <c r="HZ33" s="54"/>
      <c r="IA33" s="54"/>
      <c r="IB33" s="54"/>
      <c r="IC33" s="54"/>
      <c r="ID33" s="54"/>
      <c r="IE33" s="54"/>
      <c r="IF33" s="54"/>
      <c r="IG33" s="54"/>
      <c r="IH33" s="54"/>
      <c r="II33" s="54"/>
      <c r="IJ33" s="54"/>
      <c r="IK33" s="54"/>
      <c r="IL33" s="54"/>
      <c r="IM33" s="54"/>
      <c r="IN33" s="54"/>
      <c r="IO33" s="54"/>
      <c r="IP33" s="54"/>
      <c r="IQ33" s="54"/>
      <c r="IR33" s="54"/>
      <c r="IS33" s="54"/>
      <c r="IT33" s="54"/>
      <c r="IU33" s="54"/>
      <c r="IV33" s="54"/>
      <c r="IW33" s="54"/>
      <c r="IX33" s="54"/>
      <c r="IY33" s="54"/>
      <c r="IZ33" s="54"/>
      <c r="JA33" s="54"/>
      <c r="JB33" s="54"/>
      <c r="JC33" s="54"/>
      <c r="JD33" s="54"/>
      <c r="JE33" s="54"/>
      <c r="JF33" s="54"/>
      <c r="JG33" s="54"/>
      <c r="JH33" s="54"/>
      <c r="JI33" s="54"/>
      <c r="JJ33" s="54"/>
      <c r="JK33" s="54"/>
      <c r="JL33" s="54"/>
      <c r="JM33" s="54"/>
      <c r="JN33" s="54"/>
      <c r="JO33" s="54"/>
      <c r="JP33" s="54"/>
      <c r="JQ33" s="54"/>
      <c r="JR33" s="54"/>
      <c r="JS33" s="54"/>
      <c r="JT33" s="54"/>
      <c r="JU33" s="54"/>
      <c r="JV33" s="54"/>
      <c r="JW33" s="54"/>
      <c r="JX33" s="54"/>
      <c r="JY33" s="54"/>
      <c r="JZ33" s="54"/>
      <c r="KA33" s="54"/>
      <c r="KB33" s="54"/>
      <c r="KC33" s="54"/>
      <c r="KD33" s="54"/>
      <c r="KE33" s="54"/>
      <c r="KF33" s="54"/>
      <c r="KG33" s="54"/>
      <c r="KH33" s="54"/>
      <c r="KI33" s="54"/>
      <c r="KJ33" s="54"/>
      <c r="KK33" s="54"/>
      <c r="KL33" s="54"/>
      <c r="KM33" s="54"/>
      <c r="KN33" s="54"/>
      <c r="KO33" s="54"/>
      <c r="KW33" s="386" t="s">
        <v>980</v>
      </c>
    </row>
    <row r="34" spans="1:309" x14ac:dyDescent="0.35">
      <c r="A34" s="27" t="s">
        <v>897</v>
      </c>
      <c r="B34" s="54"/>
      <c r="C34" s="54"/>
      <c r="D34" s="54"/>
      <c r="E34" s="54"/>
      <c r="F34" s="54"/>
      <c r="G34" s="54"/>
      <c r="H34" s="54"/>
      <c r="I34" s="54"/>
      <c r="J34" s="54"/>
      <c r="K34" s="54"/>
      <c r="L34" s="54"/>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54"/>
      <c r="BY34" s="54"/>
      <c r="BZ34" s="54"/>
      <c r="CA34" s="54"/>
      <c r="CB34" s="54"/>
      <c r="CC34" s="54"/>
      <c r="CD34" s="54"/>
      <c r="CE34" s="54"/>
      <c r="CF34" s="54"/>
      <c r="CG34" s="54"/>
      <c r="CH34" s="54"/>
      <c r="CI34" s="54"/>
      <c r="CJ34" s="54"/>
      <c r="CK34" s="54"/>
      <c r="CL34" s="54"/>
      <c r="CM34" s="54"/>
      <c r="CN34" s="54"/>
      <c r="CO34" s="54"/>
      <c r="CP34" s="54"/>
      <c r="CQ34" s="54"/>
      <c r="CR34" s="54"/>
      <c r="CS34" s="54"/>
      <c r="CT34" s="54"/>
      <c r="CU34" s="54"/>
      <c r="CV34" s="54"/>
      <c r="CW34" s="54"/>
      <c r="CX34" s="54"/>
      <c r="CY34" s="54"/>
      <c r="CZ34" s="54"/>
      <c r="DA34" s="54"/>
      <c r="DB34" s="54"/>
      <c r="DC34" s="54"/>
      <c r="DD34" s="54"/>
      <c r="DE34" s="54"/>
      <c r="DF34" s="54"/>
      <c r="DG34" s="54"/>
      <c r="DH34" s="54"/>
      <c r="DI34" s="54"/>
      <c r="DJ34" s="54"/>
      <c r="DK34" s="54"/>
      <c r="DL34" s="54"/>
      <c r="DM34" s="54"/>
      <c r="DN34" s="54"/>
      <c r="DO34" s="54"/>
      <c r="DP34" s="54"/>
      <c r="DQ34" s="54"/>
      <c r="DR34" s="54"/>
      <c r="DS34" s="54"/>
      <c r="DT34" s="54"/>
      <c r="DU34" s="54"/>
      <c r="DV34" s="54"/>
      <c r="DW34" s="54"/>
      <c r="DX34" s="54"/>
      <c r="DY34" s="54"/>
      <c r="DZ34" s="54"/>
      <c r="EA34" s="54"/>
      <c r="EB34" s="54"/>
      <c r="EC34" s="54"/>
      <c r="ED34" s="54"/>
      <c r="EE34" s="54"/>
      <c r="EF34" s="54"/>
      <c r="EG34" s="54"/>
      <c r="EH34" s="54"/>
      <c r="EI34" s="54"/>
      <c r="EJ34" s="54"/>
      <c r="EK34" s="54"/>
      <c r="EL34" s="54"/>
      <c r="EM34" s="54"/>
      <c r="EN34" s="54"/>
      <c r="EO34" s="54"/>
      <c r="EP34" s="54"/>
      <c r="EQ34" s="54"/>
      <c r="ER34" s="54"/>
      <c r="ES34" s="54"/>
      <c r="ET34" s="54"/>
      <c r="EU34" s="54"/>
      <c r="EV34" s="54"/>
      <c r="EW34" s="54"/>
      <c r="EX34" s="54"/>
      <c r="EY34" s="54"/>
      <c r="EZ34" s="54"/>
      <c r="FA34" s="54"/>
      <c r="FB34" s="54"/>
      <c r="FC34" s="54"/>
      <c r="FD34" s="54"/>
      <c r="FE34" s="54"/>
      <c r="FF34" s="54"/>
      <c r="FG34" s="54"/>
      <c r="FH34" s="54"/>
      <c r="FI34" s="54"/>
      <c r="FJ34" s="54"/>
      <c r="FK34" s="54"/>
      <c r="FL34" s="54"/>
      <c r="FM34" s="54"/>
      <c r="FN34" s="54"/>
      <c r="FO34" s="54"/>
      <c r="FP34" s="54"/>
      <c r="FQ34" s="54"/>
      <c r="FR34" s="54"/>
      <c r="FS34" s="54"/>
      <c r="FT34" s="54"/>
      <c r="FU34" s="54"/>
      <c r="FV34" s="54"/>
      <c r="FW34" s="54"/>
      <c r="FX34" s="54"/>
      <c r="FY34" s="54"/>
      <c r="FZ34" s="54"/>
      <c r="GA34" s="54"/>
      <c r="GB34" s="54"/>
      <c r="GC34" s="54"/>
      <c r="GD34" s="54"/>
      <c r="GE34" s="54"/>
      <c r="GF34" s="54"/>
      <c r="GG34" s="54"/>
      <c r="GH34" s="54"/>
      <c r="GI34" s="54"/>
      <c r="GJ34" s="54"/>
      <c r="GK34" s="54"/>
      <c r="GL34" s="54"/>
      <c r="GM34" s="54"/>
      <c r="GN34" s="54"/>
      <c r="GO34" s="54"/>
      <c r="GP34" s="54"/>
      <c r="GQ34" s="54"/>
      <c r="GR34" s="54"/>
      <c r="GS34" s="54"/>
      <c r="GT34" s="54"/>
      <c r="GU34" s="54"/>
      <c r="GV34" s="54"/>
      <c r="GW34" s="54"/>
      <c r="GX34" s="54"/>
      <c r="GY34" s="54"/>
      <c r="GZ34" s="54"/>
      <c r="HA34" s="54"/>
      <c r="HB34" s="54"/>
      <c r="HC34" s="54"/>
      <c r="HD34" s="54"/>
      <c r="HE34" s="54"/>
      <c r="HF34" s="54"/>
      <c r="HG34" s="54"/>
      <c r="HH34" s="54"/>
      <c r="HI34" s="54"/>
      <c r="HJ34" s="54"/>
      <c r="HK34" s="54"/>
      <c r="HL34" s="54"/>
      <c r="HM34" s="54"/>
      <c r="HN34" s="54"/>
      <c r="HO34" s="54"/>
      <c r="HP34" s="54"/>
      <c r="HQ34" s="54"/>
      <c r="HR34" s="54"/>
      <c r="HS34" s="54"/>
      <c r="HT34" s="54"/>
      <c r="HU34" s="54"/>
      <c r="HV34" s="54"/>
      <c r="HW34" s="54"/>
      <c r="HX34" s="54"/>
      <c r="HY34" s="54"/>
      <c r="HZ34" s="54"/>
      <c r="IA34" s="54"/>
      <c r="IB34" s="54"/>
      <c r="IC34" s="54"/>
      <c r="ID34" s="54"/>
      <c r="IE34" s="54"/>
      <c r="IF34" s="54"/>
      <c r="IG34" s="54"/>
      <c r="IH34" s="54"/>
      <c r="II34" s="54"/>
      <c r="IJ34" s="54"/>
      <c r="IK34" s="54"/>
      <c r="IL34" s="54"/>
      <c r="IM34" s="54"/>
      <c r="IN34" s="54"/>
      <c r="IO34" s="54"/>
      <c r="IP34" s="54"/>
      <c r="IQ34" s="54"/>
      <c r="IR34" s="54"/>
      <c r="IS34" s="54"/>
      <c r="IT34" s="54"/>
      <c r="IU34" s="54"/>
      <c r="IV34" s="54"/>
      <c r="IW34" s="54"/>
      <c r="IX34" s="54"/>
      <c r="IY34" s="54"/>
      <c r="IZ34" s="54"/>
      <c r="JA34" s="54"/>
      <c r="JB34" s="54"/>
      <c r="JC34" s="54"/>
      <c r="JD34" s="54"/>
      <c r="JE34" s="54"/>
      <c r="JF34" s="54"/>
      <c r="JG34" s="54"/>
      <c r="JH34" s="54"/>
      <c r="JI34" s="54"/>
      <c r="JJ34" s="54"/>
      <c r="JK34" s="54"/>
      <c r="JL34" s="54"/>
      <c r="JM34" s="54"/>
      <c r="JN34" s="54"/>
      <c r="JO34" s="54"/>
      <c r="JP34" s="54"/>
      <c r="JQ34" s="54"/>
      <c r="JR34" s="54"/>
      <c r="JS34" s="54"/>
      <c r="JT34" s="54"/>
      <c r="JU34" s="54"/>
      <c r="JV34" s="54"/>
      <c r="JW34" s="54"/>
      <c r="JX34" s="54"/>
      <c r="JY34" s="54"/>
      <c r="JZ34" s="54"/>
      <c r="KA34" s="54"/>
      <c r="KB34" s="54"/>
      <c r="KC34" s="54"/>
      <c r="KD34" s="54"/>
      <c r="KE34" s="54"/>
      <c r="KF34" s="54"/>
      <c r="KG34" s="54"/>
      <c r="KH34" s="54"/>
      <c r="KI34" s="54"/>
      <c r="KJ34" s="54"/>
      <c r="KK34" s="54"/>
      <c r="KL34" s="54"/>
      <c r="KM34" s="54"/>
      <c r="KN34" s="54"/>
      <c r="KO34" s="54"/>
      <c r="KW34" s="208" t="s">
        <v>1426</v>
      </c>
    </row>
    <row r="35" spans="1:309" x14ac:dyDescent="0.35">
      <c r="A35" s="27" t="s">
        <v>898</v>
      </c>
      <c r="B35" s="54"/>
      <c r="C35" s="54"/>
      <c r="D35" s="54"/>
      <c r="E35" s="54"/>
      <c r="F35" s="54"/>
      <c r="G35" s="54"/>
      <c r="H35" s="54"/>
      <c r="I35" s="54"/>
      <c r="J35" s="54"/>
      <c r="K35" s="54"/>
      <c r="L35" s="54"/>
      <c r="M35" s="54"/>
      <c r="N35" s="54"/>
      <c r="O35" s="54"/>
      <c r="P35" s="54"/>
      <c r="Q35" s="54"/>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c r="BC35" s="54"/>
      <c r="BD35" s="54"/>
      <c r="BE35" s="54"/>
      <c r="BF35" s="54"/>
      <c r="BG35" s="54"/>
      <c r="BH35" s="54"/>
      <c r="BI35" s="54"/>
      <c r="BJ35" s="54"/>
      <c r="BK35" s="54"/>
      <c r="BL35" s="54"/>
      <c r="BM35" s="54"/>
      <c r="BN35" s="54"/>
      <c r="BO35" s="54"/>
      <c r="BP35" s="54"/>
      <c r="BQ35" s="54"/>
      <c r="BR35" s="54"/>
      <c r="BS35" s="54"/>
      <c r="BT35" s="54"/>
      <c r="BU35" s="54"/>
      <c r="BV35" s="54"/>
      <c r="BW35" s="54"/>
      <c r="BX35" s="54"/>
      <c r="BY35" s="54"/>
      <c r="BZ35" s="54"/>
      <c r="CA35" s="54"/>
      <c r="CB35" s="54"/>
      <c r="CC35" s="54"/>
      <c r="CD35" s="54"/>
      <c r="CE35" s="54"/>
      <c r="CF35" s="54"/>
      <c r="CG35" s="54"/>
      <c r="CH35" s="54"/>
      <c r="CI35" s="54"/>
      <c r="CJ35" s="54"/>
      <c r="CK35" s="54"/>
      <c r="CL35" s="54"/>
      <c r="CM35" s="54"/>
      <c r="CN35" s="54"/>
      <c r="CO35" s="54"/>
      <c r="CP35" s="54"/>
      <c r="CQ35" s="54"/>
      <c r="CR35" s="54"/>
      <c r="CS35" s="54"/>
      <c r="CT35" s="54"/>
      <c r="CU35" s="54"/>
      <c r="CV35" s="54"/>
      <c r="CW35" s="54"/>
      <c r="CX35" s="54"/>
      <c r="CY35" s="54"/>
      <c r="CZ35" s="54"/>
      <c r="DA35" s="54"/>
      <c r="DB35" s="54"/>
      <c r="DC35" s="54"/>
      <c r="DD35" s="54"/>
      <c r="DE35" s="54"/>
      <c r="DF35" s="54"/>
      <c r="DG35" s="54"/>
      <c r="DH35" s="54"/>
      <c r="DI35" s="54"/>
      <c r="DJ35" s="54"/>
      <c r="DK35" s="54"/>
      <c r="DL35" s="54"/>
      <c r="DM35" s="54"/>
      <c r="DN35" s="54"/>
      <c r="DO35" s="54"/>
      <c r="DP35" s="54"/>
      <c r="DQ35" s="54"/>
      <c r="DR35" s="54"/>
      <c r="DS35" s="54"/>
      <c r="DT35" s="54"/>
      <c r="DU35" s="54"/>
      <c r="DV35" s="54"/>
      <c r="DW35" s="54"/>
      <c r="DX35" s="54"/>
      <c r="DY35" s="54"/>
      <c r="DZ35" s="54"/>
      <c r="EA35" s="54"/>
      <c r="EB35" s="54"/>
      <c r="EC35" s="54"/>
      <c r="ED35" s="54"/>
      <c r="EE35" s="54"/>
      <c r="EF35" s="54"/>
      <c r="EG35" s="54"/>
      <c r="EH35" s="54"/>
      <c r="EI35" s="54"/>
      <c r="EJ35" s="54"/>
      <c r="EK35" s="54"/>
      <c r="EL35" s="54"/>
      <c r="EM35" s="54"/>
      <c r="EN35" s="54"/>
      <c r="EO35" s="54"/>
      <c r="EP35" s="54"/>
      <c r="EQ35" s="54"/>
      <c r="ER35" s="54"/>
      <c r="ES35" s="54"/>
      <c r="ET35" s="54"/>
      <c r="EU35" s="54"/>
      <c r="EV35" s="54"/>
      <c r="EW35" s="54"/>
      <c r="EX35" s="54"/>
      <c r="EY35" s="54"/>
      <c r="EZ35" s="54"/>
      <c r="FA35" s="54"/>
      <c r="FB35" s="54"/>
      <c r="FC35" s="54"/>
      <c r="FD35" s="54"/>
      <c r="FE35" s="54"/>
      <c r="FF35" s="54"/>
      <c r="FG35" s="54"/>
      <c r="FH35" s="54"/>
      <c r="FI35" s="54"/>
      <c r="FJ35" s="54"/>
      <c r="FK35" s="54"/>
      <c r="FL35" s="54"/>
      <c r="FM35" s="54"/>
      <c r="FN35" s="54"/>
      <c r="FO35" s="54"/>
      <c r="FP35" s="54"/>
      <c r="FQ35" s="54"/>
      <c r="FR35" s="54"/>
      <c r="FS35" s="54"/>
      <c r="FT35" s="54"/>
      <c r="FU35" s="54"/>
      <c r="FV35" s="54"/>
      <c r="FW35" s="54"/>
      <c r="FX35" s="54"/>
      <c r="FY35" s="54"/>
      <c r="FZ35" s="54"/>
      <c r="GA35" s="54"/>
      <c r="GB35" s="54"/>
      <c r="GC35" s="54"/>
      <c r="GD35" s="54"/>
      <c r="GE35" s="54"/>
      <c r="GF35" s="54"/>
      <c r="GG35" s="54"/>
      <c r="GH35" s="54"/>
      <c r="GI35" s="54"/>
      <c r="GJ35" s="54"/>
      <c r="GK35" s="54"/>
      <c r="GL35" s="54"/>
      <c r="GM35" s="54"/>
      <c r="GN35" s="54"/>
      <c r="GO35" s="54"/>
      <c r="GP35" s="54"/>
      <c r="GQ35" s="54"/>
      <c r="GR35" s="54"/>
      <c r="GS35" s="54"/>
      <c r="GT35" s="54"/>
      <c r="GU35" s="54"/>
      <c r="GV35" s="54"/>
      <c r="GW35" s="54"/>
      <c r="GX35" s="54"/>
      <c r="GY35" s="54"/>
      <c r="GZ35" s="54"/>
      <c r="HA35" s="54"/>
      <c r="HB35" s="54"/>
      <c r="HC35" s="54"/>
      <c r="HD35" s="54"/>
      <c r="HE35" s="54"/>
      <c r="HF35" s="54"/>
      <c r="HG35" s="54"/>
      <c r="HH35" s="54"/>
      <c r="HI35" s="54"/>
      <c r="HJ35" s="54"/>
      <c r="HK35" s="54"/>
      <c r="HL35" s="54"/>
      <c r="HM35" s="54"/>
      <c r="HN35" s="54"/>
      <c r="HO35" s="54"/>
      <c r="HP35" s="54"/>
      <c r="HQ35" s="54"/>
      <c r="HR35" s="54"/>
      <c r="HS35" s="54"/>
      <c r="HT35" s="54"/>
      <c r="HU35" s="54"/>
      <c r="HV35" s="54"/>
      <c r="HW35" s="54"/>
      <c r="HX35" s="54"/>
      <c r="HY35" s="54"/>
      <c r="HZ35" s="54"/>
      <c r="IA35" s="54"/>
      <c r="IB35" s="54"/>
      <c r="IC35" s="54"/>
      <c r="ID35" s="54"/>
      <c r="IE35" s="54"/>
      <c r="IF35" s="54"/>
      <c r="IG35" s="54"/>
      <c r="IH35" s="54"/>
      <c r="II35" s="54"/>
      <c r="IJ35" s="54"/>
      <c r="IK35" s="54"/>
      <c r="IL35" s="54"/>
      <c r="IM35" s="54"/>
      <c r="IN35" s="54"/>
      <c r="IO35" s="54"/>
      <c r="IP35" s="54"/>
      <c r="IQ35" s="54"/>
      <c r="IR35" s="54"/>
      <c r="IS35" s="54"/>
      <c r="IT35" s="54"/>
      <c r="IU35" s="54"/>
      <c r="IV35" s="54"/>
      <c r="IW35" s="54"/>
      <c r="IX35" s="54"/>
      <c r="IY35" s="54"/>
      <c r="IZ35" s="54"/>
      <c r="JA35" s="54"/>
      <c r="JB35" s="54"/>
      <c r="JC35" s="54"/>
      <c r="JD35" s="54"/>
      <c r="JE35" s="54"/>
      <c r="JF35" s="54"/>
      <c r="JG35" s="54"/>
      <c r="JH35" s="54"/>
      <c r="JI35" s="54"/>
      <c r="JJ35" s="54"/>
      <c r="JK35" s="54"/>
      <c r="JL35" s="54"/>
      <c r="JM35" s="54"/>
      <c r="JN35" s="54"/>
      <c r="JO35" s="54"/>
      <c r="JP35" s="54"/>
      <c r="JQ35" s="54"/>
      <c r="JR35" s="54"/>
      <c r="JS35" s="54"/>
      <c r="JT35" s="54"/>
      <c r="JU35" s="54"/>
      <c r="JV35" s="54"/>
      <c r="JW35" s="54"/>
      <c r="JX35" s="54"/>
      <c r="JY35" s="54"/>
      <c r="JZ35" s="54"/>
      <c r="KA35" s="54"/>
      <c r="KB35" s="54"/>
      <c r="KC35" s="54"/>
      <c r="KD35" s="54"/>
      <c r="KE35" s="54"/>
      <c r="KF35" s="54"/>
      <c r="KG35" s="54"/>
      <c r="KH35" s="54"/>
      <c r="KI35" s="54"/>
      <c r="KJ35" s="54"/>
      <c r="KK35" s="54"/>
      <c r="KL35" s="54"/>
      <c r="KM35" s="54"/>
      <c r="KN35" s="54"/>
      <c r="KO35" s="54"/>
      <c r="KW35" s="208" t="s">
        <v>1427</v>
      </c>
    </row>
    <row r="36" spans="1:309" x14ac:dyDescent="0.35">
      <c r="A36" s="27" t="s">
        <v>899</v>
      </c>
      <c r="B36" s="54"/>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c r="BU36" s="54"/>
      <c r="BV36" s="54"/>
      <c r="BW36" s="54"/>
      <c r="BX36" s="54"/>
      <c r="BY36" s="54"/>
      <c r="BZ36" s="54"/>
      <c r="CA36" s="54"/>
      <c r="CB36" s="54"/>
      <c r="CC36" s="54"/>
      <c r="CD36" s="54"/>
      <c r="CE36" s="54"/>
      <c r="CF36" s="54"/>
      <c r="CG36" s="54"/>
      <c r="CH36" s="54"/>
      <c r="CI36" s="54"/>
      <c r="CJ36" s="54"/>
      <c r="CK36" s="54"/>
      <c r="CL36" s="54"/>
      <c r="CM36" s="54"/>
      <c r="CN36" s="54"/>
      <c r="CO36" s="54"/>
      <c r="CP36" s="54"/>
      <c r="CQ36" s="54"/>
      <c r="CR36" s="54"/>
      <c r="CS36" s="54"/>
      <c r="CT36" s="54"/>
      <c r="CU36" s="54"/>
      <c r="CV36" s="54"/>
      <c r="CW36" s="54"/>
      <c r="CX36" s="54"/>
      <c r="CY36" s="54"/>
      <c r="CZ36" s="54"/>
      <c r="DA36" s="54"/>
      <c r="DB36" s="54"/>
      <c r="DC36" s="54"/>
      <c r="DD36" s="54"/>
      <c r="DE36" s="54"/>
      <c r="DF36" s="54"/>
      <c r="DG36" s="54"/>
      <c r="DH36" s="54"/>
      <c r="DI36" s="54"/>
      <c r="DJ36" s="54"/>
      <c r="DK36" s="54"/>
      <c r="DL36" s="54"/>
      <c r="DM36" s="54"/>
      <c r="DN36" s="54"/>
      <c r="DO36" s="54"/>
      <c r="DP36" s="54"/>
      <c r="DQ36" s="54"/>
      <c r="DR36" s="54"/>
      <c r="DS36" s="54"/>
      <c r="DT36" s="54"/>
      <c r="DU36" s="54"/>
      <c r="DV36" s="54"/>
      <c r="DW36" s="54"/>
      <c r="DX36" s="54"/>
      <c r="DY36" s="54"/>
      <c r="DZ36" s="54"/>
      <c r="EA36" s="54"/>
      <c r="EB36" s="54"/>
      <c r="EC36" s="54"/>
      <c r="ED36" s="54"/>
      <c r="EE36" s="54"/>
      <c r="EF36" s="54"/>
      <c r="EG36" s="54"/>
      <c r="EH36" s="54"/>
      <c r="EI36" s="54"/>
      <c r="EJ36" s="54"/>
      <c r="EK36" s="54"/>
      <c r="EL36" s="54"/>
      <c r="EM36" s="54"/>
      <c r="EN36" s="54"/>
      <c r="EO36" s="54"/>
      <c r="EP36" s="54"/>
      <c r="EQ36" s="54"/>
      <c r="ER36" s="54"/>
      <c r="ES36" s="54"/>
      <c r="ET36" s="54"/>
      <c r="EU36" s="54"/>
      <c r="EV36" s="54"/>
      <c r="EW36" s="54"/>
      <c r="EX36" s="54"/>
      <c r="EY36" s="54"/>
      <c r="EZ36" s="54"/>
      <c r="FA36" s="54"/>
      <c r="FB36" s="54"/>
      <c r="FC36" s="54"/>
      <c r="FD36" s="54"/>
      <c r="FE36" s="54"/>
      <c r="FF36" s="54"/>
      <c r="FG36" s="54"/>
      <c r="FH36" s="54"/>
      <c r="FI36" s="54"/>
      <c r="FJ36" s="54"/>
      <c r="FK36" s="54"/>
      <c r="FL36" s="54"/>
      <c r="FM36" s="54"/>
      <c r="FN36" s="54"/>
      <c r="FO36" s="54"/>
      <c r="FP36" s="54"/>
      <c r="FQ36" s="54"/>
      <c r="FR36" s="54"/>
      <c r="FS36" s="54"/>
      <c r="FT36" s="54"/>
      <c r="FU36" s="54"/>
      <c r="FV36" s="54"/>
      <c r="FW36" s="54"/>
      <c r="FX36" s="54"/>
      <c r="FY36" s="54"/>
      <c r="FZ36" s="54"/>
      <c r="GA36" s="54"/>
      <c r="GB36" s="54"/>
      <c r="GC36" s="54"/>
      <c r="GD36" s="54"/>
      <c r="GE36" s="54"/>
      <c r="GF36" s="54"/>
      <c r="GG36" s="54"/>
      <c r="GH36" s="54"/>
      <c r="GI36" s="54"/>
      <c r="GJ36" s="54"/>
      <c r="GK36" s="54"/>
      <c r="GL36" s="54"/>
      <c r="GM36" s="54"/>
      <c r="GN36" s="54"/>
      <c r="GO36" s="54"/>
      <c r="GP36" s="54"/>
      <c r="GQ36" s="54"/>
      <c r="GR36" s="54"/>
      <c r="GS36" s="54"/>
      <c r="GT36" s="54"/>
      <c r="GU36" s="54"/>
      <c r="GV36" s="54"/>
      <c r="GW36" s="54"/>
      <c r="GX36" s="54"/>
      <c r="GY36" s="54"/>
      <c r="GZ36" s="54"/>
      <c r="HA36" s="54"/>
      <c r="HB36" s="54"/>
      <c r="HC36" s="54"/>
      <c r="HD36" s="54"/>
      <c r="HE36" s="54"/>
      <c r="HF36" s="54"/>
      <c r="HG36" s="54"/>
      <c r="HH36" s="54"/>
      <c r="HI36" s="54"/>
      <c r="HJ36" s="54"/>
      <c r="HK36" s="54"/>
      <c r="HL36" s="54"/>
      <c r="HM36" s="54"/>
      <c r="HN36" s="54"/>
      <c r="HO36" s="54"/>
      <c r="HP36" s="54"/>
      <c r="HQ36" s="54"/>
      <c r="HR36" s="54"/>
      <c r="HS36" s="54"/>
      <c r="HT36" s="54"/>
      <c r="HU36" s="54"/>
      <c r="HV36" s="54"/>
      <c r="HW36" s="54"/>
      <c r="HX36" s="54"/>
      <c r="HY36" s="54"/>
      <c r="HZ36" s="54"/>
      <c r="IA36" s="54"/>
      <c r="IB36" s="54"/>
      <c r="IC36" s="54"/>
      <c r="ID36" s="54"/>
      <c r="IE36" s="54"/>
      <c r="IF36" s="54"/>
      <c r="IG36" s="54"/>
      <c r="IH36" s="54"/>
      <c r="II36" s="54"/>
      <c r="IJ36" s="54"/>
      <c r="IK36" s="54"/>
      <c r="IL36" s="54"/>
      <c r="IM36" s="54"/>
      <c r="IN36" s="54"/>
      <c r="IO36" s="54"/>
      <c r="IP36" s="54"/>
      <c r="IQ36" s="54"/>
      <c r="IR36" s="54"/>
      <c r="IS36" s="54"/>
      <c r="IT36" s="54"/>
      <c r="IU36" s="54"/>
      <c r="IV36" s="54"/>
      <c r="IW36" s="54"/>
      <c r="IX36" s="54"/>
      <c r="IY36" s="54"/>
      <c r="IZ36" s="54"/>
      <c r="JA36" s="54"/>
      <c r="JB36" s="54"/>
      <c r="JC36" s="54"/>
      <c r="JD36" s="54"/>
      <c r="JE36" s="54"/>
      <c r="JF36" s="54"/>
      <c r="JG36" s="54"/>
      <c r="JH36" s="54"/>
      <c r="JI36" s="54"/>
      <c r="JJ36" s="54"/>
      <c r="JK36" s="54"/>
      <c r="JL36" s="54"/>
      <c r="JM36" s="54"/>
      <c r="JN36" s="54"/>
      <c r="JO36" s="54"/>
      <c r="JP36" s="54"/>
      <c r="JQ36" s="54"/>
      <c r="JR36" s="54"/>
      <c r="JS36" s="54"/>
      <c r="JT36" s="54"/>
      <c r="JU36" s="54"/>
      <c r="JV36" s="54"/>
      <c r="JW36" s="54"/>
      <c r="JX36" s="54"/>
      <c r="JY36" s="54"/>
      <c r="JZ36" s="54"/>
      <c r="KA36" s="54"/>
      <c r="KB36" s="54"/>
      <c r="KC36" s="54"/>
      <c r="KD36" s="54"/>
      <c r="KE36" s="54"/>
      <c r="KF36" s="54"/>
      <c r="KG36" s="54"/>
      <c r="KH36" s="54"/>
      <c r="KI36" s="54"/>
      <c r="KJ36" s="54"/>
      <c r="KK36" s="54"/>
      <c r="KL36" s="54"/>
      <c r="KM36" s="54"/>
      <c r="KN36" s="54"/>
      <c r="KO36" s="54"/>
      <c r="KW36" s="208" t="s">
        <v>1428</v>
      </c>
    </row>
    <row r="37" spans="1:309" x14ac:dyDescent="0.35">
      <c r="A37" s="27" t="s">
        <v>900</v>
      </c>
      <c r="B37" s="54"/>
      <c r="C37" s="54"/>
      <c r="D37" s="54"/>
      <c r="E37" s="54"/>
      <c r="F37" s="54"/>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c r="BU37" s="54"/>
      <c r="BV37" s="54"/>
      <c r="BW37" s="54"/>
      <c r="BX37" s="54"/>
      <c r="BY37" s="54"/>
      <c r="BZ37" s="54"/>
      <c r="CA37" s="54"/>
      <c r="CB37" s="54"/>
      <c r="CC37" s="54"/>
      <c r="CD37" s="54"/>
      <c r="CE37" s="54"/>
      <c r="CF37" s="54"/>
      <c r="CG37" s="54"/>
      <c r="CH37" s="54"/>
      <c r="CI37" s="54"/>
      <c r="CJ37" s="54"/>
      <c r="CK37" s="54"/>
      <c r="CL37" s="54"/>
      <c r="CM37" s="54"/>
      <c r="CN37" s="54"/>
      <c r="CO37" s="54"/>
      <c r="CP37" s="54"/>
      <c r="CQ37" s="54"/>
      <c r="CR37" s="54"/>
      <c r="CS37" s="54"/>
      <c r="CT37" s="54"/>
      <c r="CU37" s="54"/>
      <c r="CV37" s="54"/>
      <c r="CW37" s="54"/>
      <c r="CX37" s="54"/>
      <c r="CY37" s="54"/>
      <c r="CZ37" s="54"/>
      <c r="DA37" s="54"/>
      <c r="DB37" s="54"/>
      <c r="DC37" s="54"/>
      <c r="DD37" s="54"/>
      <c r="DE37" s="54"/>
      <c r="DF37" s="54"/>
      <c r="DG37" s="54"/>
      <c r="DH37" s="54"/>
      <c r="DI37" s="54"/>
      <c r="DJ37" s="54"/>
      <c r="DK37" s="54"/>
      <c r="DL37" s="54"/>
      <c r="DM37" s="54"/>
      <c r="DN37" s="54"/>
      <c r="DO37" s="54"/>
      <c r="DP37" s="54"/>
      <c r="DQ37" s="54"/>
      <c r="DR37" s="54"/>
      <c r="DS37" s="54"/>
      <c r="DT37" s="54"/>
      <c r="DU37" s="54"/>
      <c r="DV37" s="54"/>
      <c r="DW37" s="54"/>
      <c r="DX37" s="54"/>
      <c r="DY37" s="54"/>
      <c r="DZ37" s="54"/>
      <c r="EA37" s="54"/>
      <c r="EB37" s="54"/>
      <c r="EC37" s="54"/>
      <c r="ED37" s="54"/>
      <c r="EE37" s="54"/>
      <c r="EF37" s="54"/>
      <c r="EG37" s="54"/>
      <c r="EH37" s="54"/>
      <c r="EI37" s="54"/>
      <c r="EJ37" s="54"/>
      <c r="EK37" s="54"/>
      <c r="EL37" s="54"/>
      <c r="EM37" s="54"/>
      <c r="EN37" s="54"/>
      <c r="EO37" s="54"/>
      <c r="EP37" s="54"/>
      <c r="EQ37" s="54"/>
      <c r="ER37" s="54"/>
      <c r="ES37" s="54"/>
      <c r="ET37" s="54"/>
      <c r="EU37" s="54"/>
      <c r="EV37" s="54"/>
      <c r="EW37" s="54"/>
      <c r="EX37" s="54"/>
      <c r="EY37" s="54"/>
      <c r="EZ37" s="54"/>
      <c r="FA37" s="54"/>
      <c r="FB37" s="54"/>
      <c r="FC37" s="54"/>
      <c r="FD37" s="54"/>
      <c r="FE37" s="54"/>
      <c r="FF37" s="54"/>
      <c r="FG37" s="54"/>
      <c r="FH37" s="54"/>
      <c r="FI37" s="54"/>
      <c r="FJ37" s="54"/>
      <c r="FK37" s="54"/>
      <c r="FL37" s="54"/>
      <c r="FM37" s="54"/>
      <c r="FN37" s="54"/>
      <c r="FO37" s="54"/>
      <c r="FP37" s="54"/>
      <c r="FQ37" s="54"/>
      <c r="FR37" s="54"/>
      <c r="FS37" s="54"/>
      <c r="FT37" s="54"/>
      <c r="FU37" s="54"/>
      <c r="FV37" s="54"/>
      <c r="FW37" s="54"/>
      <c r="FX37" s="54"/>
      <c r="FY37" s="54"/>
      <c r="FZ37" s="54"/>
      <c r="GA37" s="54"/>
      <c r="GB37" s="54"/>
      <c r="GC37" s="54"/>
      <c r="GD37" s="54"/>
      <c r="GE37" s="54"/>
      <c r="GF37" s="54"/>
      <c r="GG37" s="54"/>
      <c r="GH37" s="54"/>
      <c r="GI37" s="54"/>
      <c r="GJ37" s="54"/>
      <c r="GK37" s="54"/>
      <c r="GL37" s="54"/>
      <c r="GM37" s="54"/>
      <c r="GN37" s="54"/>
      <c r="GO37" s="54"/>
      <c r="GP37" s="54"/>
      <c r="GQ37" s="54"/>
      <c r="GR37" s="54"/>
      <c r="GS37" s="54"/>
      <c r="GT37" s="54"/>
      <c r="GU37" s="54"/>
      <c r="GV37" s="54"/>
      <c r="GW37" s="54"/>
      <c r="GX37" s="54"/>
      <c r="GY37" s="54"/>
      <c r="GZ37" s="54"/>
      <c r="HA37" s="54"/>
      <c r="HB37" s="54"/>
      <c r="HC37" s="54"/>
      <c r="HD37" s="54"/>
      <c r="HE37" s="54"/>
      <c r="HF37" s="54"/>
      <c r="HG37" s="54"/>
      <c r="HH37" s="54"/>
      <c r="HI37" s="54"/>
      <c r="HJ37" s="54"/>
      <c r="HK37" s="54"/>
      <c r="HL37" s="54"/>
      <c r="HM37" s="54"/>
      <c r="HN37" s="54"/>
      <c r="HO37" s="54"/>
      <c r="HP37" s="54"/>
      <c r="HQ37" s="54"/>
      <c r="HR37" s="54"/>
      <c r="HS37" s="54"/>
      <c r="HT37" s="54"/>
      <c r="HU37" s="54"/>
      <c r="HV37" s="54"/>
      <c r="HW37" s="54"/>
      <c r="HX37" s="54"/>
      <c r="HY37" s="54"/>
      <c r="HZ37" s="54"/>
      <c r="IA37" s="54"/>
      <c r="IB37" s="54"/>
      <c r="IC37" s="54"/>
      <c r="ID37" s="54"/>
      <c r="IE37" s="54"/>
      <c r="IF37" s="54"/>
      <c r="IG37" s="54"/>
      <c r="IH37" s="54"/>
      <c r="II37" s="54"/>
      <c r="IJ37" s="54"/>
      <c r="IK37" s="54"/>
      <c r="IL37" s="54"/>
      <c r="IM37" s="54"/>
      <c r="IN37" s="54"/>
      <c r="IO37" s="54"/>
      <c r="IP37" s="54"/>
      <c r="IQ37" s="54"/>
      <c r="IR37" s="54"/>
      <c r="IS37" s="54"/>
      <c r="IT37" s="54"/>
      <c r="IU37" s="54"/>
      <c r="IV37" s="54"/>
      <c r="IW37" s="54"/>
      <c r="IX37" s="54"/>
      <c r="IY37" s="54"/>
      <c r="IZ37" s="54"/>
      <c r="JA37" s="54"/>
      <c r="JB37" s="54"/>
      <c r="JC37" s="54"/>
      <c r="JD37" s="54"/>
      <c r="JE37" s="54"/>
      <c r="JF37" s="54"/>
      <c r="JG37" s="54"/>
      <c r="JH37" s="54"/>
      <c r="JI37" s="54"/>
      <c r="JJ37" s="54"/>
      <c r="JK37" s="54"/>
      <c r="JL37" s="54"/>
      <c r="JM37" s="54"/>
      <c r="JN37" s="54"/>
      <c r="JO37" s="54"/>
      <c r="JP37" s="54"/>
      <c r="JQ37" s="54"/>
      <c r="JR37" s="54"/>
      <c r="JS37" s="54"/>
      <c r="JT37" s="54"/>
      <c r="JU37" s="54"/>
      <c r="JV37" s="54"/>
      <c r="JW37" s="54"/>
      <c r="JX37" s="54"/>
      <c r="JY37" s="54"/>
      <c r="JZ37" s="54"/>
      <c r="KA37" s="54"/>
      <c r="KB37" s="54"/>
      <c r="KC37" s="54"/>
      <c r="KD37" s="54"/>
      <c r="KE37" s="54"/>
      <c r="KF37" s="54"/>
      <c r="KG37" s="54"/>
      <c r="KH37" s="54"/>
      <c r="KI37" s="54"/>
      <c r="KJ37" s="54"/>
      <c r="KK37" s="54"/>
      <c r="KL37" s="54"/>
      <c r="KM37" s="54"/>
      <c r="KN37" s="54"/>
      <c r="KO37" s="54"/>
      <c r="KW37" s="208" t="s">
        <v>1429</v>
      </c>
    </row>
    <row r="38" spans="1:309" x14ac:dyDescent="0.35">
      <c r="A38" s="27" t="s">
        <v>901</v>
      </c>
      <c r="B38" s="54"/>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c r="BX38" s="54"/>
      <c r="BY38" s="54"/>
      <c r="BZ38" s="54"/>
      <c r="CA38" s="54"/>
      <c r="CB38" s="54"/>
      <c r="CC38" s="54"/>
      <c r="CD38" s="54"/>
      <c r="CE38" s="54"/>
      <c r="CF38" s="54"/>
      <c r="CG38" s="54"/>
      <c r="CH38" s="54"/>
      <c r="CI38" s="54"/>
      <c r="CJ38" s="54"/>
      <c r="CK38" s="54"/>
      <c r="CL38" s="54"/>
      <c r="CM38" s="54"/>
      <c r="CN38" s="54"/>
      <c r="CO38" s="54"/>
      <c r="CP38" s="54"/>
      <c r="CQ38" s="54"/>
      <c r="CR38" s="54"/>
      <c r="CS38" s="54"/>
      <c r="CT38" s="54"/>
      <c r="CU38" s="54"/>
      <c r="CV38" s="54"/>
      <c r="CW38" s="54"/>
      <c r="CX38" s="54"/>
      <c r="CY38" s="54"/>
      <c r="CZ38" s="54"/>
      <c r="DA38" s="54"/>
      <c r="DB38" s="54"/>
      <c r="DC38" s="54"/>
      <c r="DD38" s="54"/>
      <c r="DE38" s="54"/>
      <c r="DF38" s="54"/>
      <c r="DG38" s="54"/>
      <c r="DH38" s="54"/>
      <c r="DI38" s="54"/>
      <c r="DJ38" s="54"/>
      <c r="DK38" s="54"/>
      <c r="DL38" s="54"/>
      <c r="DM38" s="54"/>
      <c r="DN38" s="54"/>
      <c r="DO38" s="54"/>
      <c r="DP38" s="54"/>
      <c r="DQ38" s="54"/>
      <c r="DR38" s="54"/>
      <c r="DS38" s="54"/>
      <c r="DT38" s="54"/>
      <c r="DU38" s="54"/>
      <c r="DV38" s="54"/>
      <c r="DW38" s="54"/>
      <c r="DX38" s="54"/>
      <c r="DY38" s="54"/>
      <c r="DZ38" s="54"/>
      <c r="EA38" s="54"/>
      <c r="EB38" s="54"/>
      <c r="EC38" s="54"/>
      <c r="ED38" s="54"/>
      <c r="EE38" s="54"/>
      <c r="EF38" s="54"/>
      <c r="EG38" s="54"/>
      <c r="EH38" s="54"/>
      <c r="EI38" s="54"/>
      <c r="EJ38" s="54"/>
      <c r="EK38" s="54"/>
      <c r="EL38" s="54"/>
      <c r="EM38" s="54"/>
      <c r="EN38" s="54"/>
      <c r="EO38" s="54"/>
      <c r="EP38" s="54"/>
      <c r="EQ38" s="54"/>
      <c r="ER38" s="54"/>
      <c r="ES38" s="54"/>
      <c r="ET38" s="54"/>
      <c r="EU38" s="54"/>
      <c r="EV38" s="54"/>
      <c r="EW38" s="54"/>
      <c r="EX38" s="54"/>
      <c r="EY38" s="54"/>
      <c r="EZ38" s="54"/>
      <c r="FA38" s="54"/>
      <c r="FB38" s="54"/>
      <c r="FC38" s="54"/>
      <c r="FD38" s="54"/>
      <c r="FE38" s="54"/>
      <c r="FF38" s="54"/>
      <c r="FG38" s="54"/>
      <c r="FH38" s="54"/>
      <c r="FI38" s="54"/>
      <c r="FJ38" s="54"/>
      <c r="FK38" s="54"/>
      <c r="FL38" s="54"/>
      <c r="FM38" s="54"/>
      <c r="FN38" s="54"/>
      <c r="FO38" s="54"/>
      <c r="FP38" s="54"/>
      <c r="FQ38" s="54"/>
      <c r="FR38" s="54"/>
      <c r="FS38" s="54"/>
      <c r="FT38" s="54"/>
      <c r="FU38" s="54"/>
      <c r="FV38" s="54"/>
      <c r="FW38" s="54"/>
      <c r="FX38" s="54"/>
      <c r="FY38" s="54"/>
      <c r="FZ38" s="54"/>
      <c r="GA38" s="54"/>
      <c r="GB38" s="54"/>
      <c r="GC38" s="54"/>
      <c r="GD38" s="54"/>
      <c r="GE38" s="54"/>
      <c r="GF38" s="54"/>
      <c r="GG38" s="54"/>
      <c r="GH38" s="54"/>
      <c r="GI38" s="54"/>
      <c r="GJ38" s="54"/>
      <c r="GK38" s="54"/>
      <c r="GL38" s="54"/>
      <c r="GM38" s="54"/>
      <c r="GN38" s="54"/>
      <c r="GO38" s="54"/>
      <c r="GP38" s="54"/>
      <c r="GQ38" s="54"/>
      <c r="GR38" s="54"/>
      <c r="GS38" s="54"/>
      <c r="GT38" s="54"/>
      <c r="GU38" s="54"/>
      <c r="GV38" s="54"/>
      <c r="GW38" s="54"/>
      <c r="GX38" s="54"/>
      <c r="GY38" s="54"/>
      <c r="GZ38" s="54"/>
      <c r="HA38" s="54"/>
      <c r="HB38" s="54"/>
      <c r="HC38" s="54"/>
      <c r="HD38" s="54"/>
      <c r="HE38" s="54"/>
      <c r="HF38" s="54"/>
      <c r="HG38" s="54"/>
      <c r="HH38" s="54"/>
      <c r="HI38" s="54"/>
      <c r="HJ38" s="54"/>
      <c r="HK38" s="54"/>
      <c r="HL38" s="54"/>
      <c r="HM38" s="54"/>
      <c r="HN38" s="54"/>
      <c r="HO38" s="54"/>
      <c r="HP38" s="54"/>
      <c r="HQ38" s="54"/>
      <c r="HR38" s="54"/>
      <c r="HS38" s="54"/>
      <c r="HT38" s="54"/>
      <c r="HU38" s="54"/>
      <c r="HV38" s="54"/>
      <c r="HW38" s="54"/>
      <c r="HX38" s="54"/>
      <c r="HY38" s="54"/>
      <c r="HZ38" s="54"/>
      <c r="IA38" s="54"/>
      <c r="IB38" s="54"/>
      <c r="IC38" s="54"/>
      <c r="ID38" s="54"/>
      <c r="IE38" s="54"/>
      <c r="IF38" s="54"/>
      <c r="IG38" s="54"/>
      <c r="IH38" s="54"/>
      <c r="II38" s="54"/>
      <c r="IJ38" s="54"/>
      <c r="IK38" s="54"/>
      <c r="IL38" s="54"/>
      <c r="IM38" s="54"/>
      <c r="IN38" s="54"/>
      <c r="IO38" s="54"/>
      <c r="IP38" s="54"/>
      <c r="IQ38" s="54"/>
      <c r="IR38" s="54"/>
      <c r="IS38" s="54"/>
      <c r="IT38" s="54"/>
      <c r="IU38" s="54"/>
      <c r="IV38" s="54"/>
      <c r="IW38" s="54"/>
      <c r="IX38" s="54"/>
      <c r="IY38" s="54"/>
      <c r="IZ38" s="54"/>
      <c r="JA38" s="54"/>
      <c r="JB38" s="54"/>
      <c r="JC38" s="54"/>
      <c r="JD38" s="54"/>
      <c r="JE38" s="54"/>
      <c r="JF38" s="54"/>
      <c r="JG38" s="54"/>
      <c r="JH38" s="54"/>
      <c r="JI38" s="54"/>
      <c r="JJ38" s="54"/>
      <c r="JK38" s="54"/>
      <c r="JL38" s="54"/>
      <c r="JM38" s="54"/>
      <c r="JN38" s="54"/>
      <c r="JO38" s="54"/>
      <c r="JP38" s="54"/>
      <c r="JQ38" s="54"/>
      <c r="JR38" s="54"/>
      <c r="JS38" s="54"/>
      <c r="JT38" s="54"/>
      <c r="JU38" s="54"/>
      <c r="JV38" s="54"/>
      <c r="JW38" s="54"/>
      <c r="JX38" s="54"/>
      <c r="JY38" s="54"/>
      <c r="JZ38" s="54"/>
      <c r="KA38" s="54"/>
      <c r="KB38" s="54"/>
      <c r="KC38" s="54"/>
      <c r="KD38" s="54"/>
      <c r="KE38" s="54"/>
      <c r="KF38" s="54"/>
      <c r="KG38" s="54"/>
      <c r="KH38" s="54"/>
      <c r="KI38" s="54"/>
      <c r="KJ38" s="54"/>
      <c r="KK38" s="54"/>
      <c r="KL38" s="54"/>
      <c r="KM38" s="54"/>
      <c r="KN38" s="54"/>
      <c r="KO38" s="54"/>
      <c r="KW38" s="208" t="s">
        <v>1430</v>
      </c>
    </row>
    <row r="39" spans="1:309" x14ac:dyDescent="0.35">
      <c r="A39" s="27" t="s">
        <v>902</v>
      </c>
      <c r="B39" s="54"/>
      <c r="C39" s="54"/>
      <c r="D39" s="54"/>
      <c r="E39" s="54"/>
      <c r="F39" s="54"/>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c r="CB39" s="54"/>
      <c r="CC39" s="54"/>
      <c r="CD39" s="54"/>
      <c r="CE39" s="54"/>
      <c r="CF39" s="54"/>
      <c r="CG39" s="54"/>
      <c r="CH39" s="54"/>
      <c r="CI39" s="54"/>
      <c r="CJ39" s="54"/>
      <c r="CK39" s="54"/>
      <c r="CL39" s="54"/>
      <c r="CM39" s="54"/>
      <c r="CN39" s="54"/>
      <c r="CO39" s="54"/>
      <c r="CP39" s="54"/>
      <c r="CQ39" s="54"/>
      <c r="CR39" s="54"/>
      <c r="CS39" s="54"/>
      <c r="CT39" s="54"/>
      <c r="CU39" s="54"/>
      <c r="CV39" s="54"/>
      <c r="CW39" s="54"/>
      <c r="CX39" s="54"/>
      <c r="CY39" s="54"/>
      <c r="CZ39" s="54"/>
      <c r="DA39" s="54"/>
      <c r="DB39" s="54"/>
      <c r="DC39" s="54"/>
      <c r="DD39" s="54"/>
      <c r="DE39" s="54"/>
      <c r="DF39" s="54"/>
      <c r="DG39" s="54"/>
      <c r="DH39" s="54"/>
      <c r="DI39" s="54"/>
      <c r="DJ39" s="54"/>
      <c r="DK39" s="54"/>
      <c r="DL39" s="54"/>
      <c r="DM39" s="54"/>
      <c r="DN39" s="54"/>
      <c r="DO39" s="54"/>
      <c r="DP39" s="54"/>
      <c r="DQ39" s="54"/>
      <c r="DR39" s="54"/>
      <c r="DS39" s="54"/>
      <c r="DT39" s="54"/>
      <c r="DU39" s="54"/>
      <c r="DV39" s="54"/>
      <c r="DW39" s="54"/>
      <c r="DX39" s="54"/>
      <c r="DY39" s="54"/>
      <c r="DZ39" s="54"/>
      <c r="EA39" s="54"/>
      <c r="EB39" s="54"/>
      <c r="EC39" s="54"/>
      <c r="ED39" s="54"/>
      <c r="EE39" s="54"/>
      <c r="EF39" s="54"/>
      <c r="EG39" s="54"/>
      <c r="EH39" s="54"/>
      <c r="EI39" s="54"/>
      <c r="EJ39" s="54"/>
      <c r="EK39" s="54"/>
      <c r="EL39" s="54"/>
      <c r="EM39" s="54"/>
      <c r="EN39" s="54"/>
      <c r="EO39" s="54"/>
      <c r="EP39" s="54"/>
      <c r="EQ39" s="54"/>
      <c r="ER39" s="54"/>
      <c r="ES39" s="54"/>
      <c r="ET39" s="54"/>
      <c r="EU39" s="54"/>
      <c r="EV39" s="54"/>
      <c r="EW39" s="54"/>
      <c r="EX39" s="54"/>
      <c r="EY39" s="54"/>
      <c r="EZ39" s="54"/>
      <c r="FA39" s="54"/>
      <c r="FB39" s="54"/>
      <c r="FC39" s="54"/>
      <c r="FD39" s="54"/>
      <c r="FE39" s="54"/>
      <c r="FF39" s="54"/>
      <c r="FG39" s="54"/>
      <c r="FH39" s="54"/>
      <c r="FI39" s="54"/>
      <c r="FJ39" s="54"/>
      <c r="FK39" s="54"/>
      <c r="FL39" s="54"/>
      <c r="FM39" s="54"/>
      <c r="FN39" s="54"/>
      <c r="FO39" s="54"/>
      <c r="FP39" s="54"/>
      <c r="FQ39" s="54"/>
      <c r="FR39" s="54"/>
      <c r="FS39" s="54"/>
      <c r="FT39" s="54"/>
      <c r="FU39" s="54"/>
      <c r="FV39" s="54"/>
      <c r="FW39" s="54"/>
      <c r="FX39" s="54"/>
      <c r="FY39" s="54"/>
      <c r="FZ39" s="54"/>
      <c r="GA39" s="54"/>
      <c r="GB39" s="54"/>
      <c r="GC39" s="54"/>
      <c r="GD39" s="54"/>
      <c r="GE39" s="54"/>
      <c r="GF39" s="54"/>
      <c r="GG39" s="54"/>
      <c r="GH39" s="54"/>
      <c r="GI39" s="54"/>
      <c r="GJ39" s="54"/>
      <c r="GK39" s="54"/>
      <c r="GL39" s="54"/>
      <c r="GM39" s="54"/>
      <c r="GN39" s="54"/>
      <c r="GO39" s="54"/>
      <c r="GP39" s="54"/>
      <c r="GQ39" s="54"/>
      <c r="GR39" s="54"/>
      <c r="GS39" s="54"/>
      <c r="GT39" s="54"/>
      <c r="GU39" s="54"/>
      <c r="GV39" s="54"/>
      <c r="GW39" s="54"/>
      <c r="GX39" s="54"/>
      <c r="GY39" s="54"/>
      <c r="GZ39" s="54"/>
      <c r="HA39" s="54"/>
      <c r="HB39" s="54"/>
      <c r="HC39" s="54"/>
      <c r="HD39" s="54"/>
      <c r="HE39" s="54"/>
      <c r="HF39" s="54"/>
      <c r="HG39" s="54"/>
      <c r="HH39" s="54"/>
      <c r="HI39" s="54"/>
      <c r="HJ39" s="54"/>
      <c r="HK39" s="54"/>
      <c r="HL39" s="54"/>
      <c r="HM39" s="54"/>
      <c r="HN39" s="54"/>
      <c r="HO39" s="54"/>
      <c r="HP39" s="54"/>
      <c r="HQ39" s="54"/>
      <c r="HR39" s="54"/>
      <c r="HS39" s="54"/>
      <c r="HT39" s="54"/>
      <c r="HU39" s="54"/>
      <c r="HV39" s="54"/>
      <c r="HW39" s="54"/>
      <c r="HX39" s="54"/>
      <c r="HY39" s="54"/>
      <c r="HZ39" s="54"/>
      <c r="IA39" s="54"/>
      <c r="IB39" s="54"/>
      <c r="IC39" s="54"/>
      <c r="ID39" s="54"/>
      <c r="IE39" s="54"/>
      <c r="IF39" s="54"/>
      <c r="IG39" s="54"/>
      <c r="IH39" s="54"/>
      <c r="II39" s="54"/>
      <c r="IJ39" s="54"/>
      <c r="IK39" s="54"/>
      <c r="IL39" s="54"/>
      <c r="IM39" s="54"/>
      <c r="IN39" s="54"/>
      <c r="IO39" s="54"/>
      <c r="IP39" s="54"/>
      <c r="IQ39" s="54"/>
      <c r="IR39" s="54"/>
      <c r="IS39" s="54"/>
      <c r="IT39" s="54"/>
      <c r="IU39" s="54"/>
      <c r="IV39" s="54"/>
      <c r="IW39" s="54"/>
      <c r="IX39" s="54"/>
      <c r="IY39" s="54"/>
      <c r="IZ39" s="54"/>
      <c r="JA39" s="54"/>
      <c r="JB39" s="54"/>
      <c r="JC39" s="54"/>
      <c r="JD39" s="54"/>
      <c r="JE39" s="54"/>
      <c r="JF39" s="54"/>
      <c r="JG39" s="54"/>
      <c r="JH39" s="54"/>
      <c r="JI39" s="54"/>
      <c r="JJ39" s="54"/>
      <c r="JK39" s="54"/>
      <c r="JL39" s="54"/>
      <c r="JM39" s="54"/>
      <c r="JN39" s="54"/>
      <c r="JO39" s="54"/>
      <c r="JP39" s="54"/>
      <c r="JQ39" s="54"/>
      <c r="JR39" s="54"/>
      <c r="JS39" s="54"/>
      <c r="JT39" s="54"/>
      <c r="JU39" s="54"/>
      <c r="JV39" s="54"/>
      <c r="JW39" s="54"/>
      <c r="JX39" s="54"/>
      <c r="JY39" s="54"/>
      <c r="JZ39" s="54"/>
      <c r="KA39" s="54"/>
      <c r="KB39" s="54"/>
      <c r="KC39" s="54"/>
      <c r="KD39" s="54"/>
      <c r="KE39" s="54"/>
      <c r="KF39" s="54"/>
      <c r="KG39" s="54"/>
      <c r="KH39" s="54"/>
      <c r="KI39" s="54"/>
      <c r="KJ39" s="54"/>
      <c r="KK39" s="54"/>
      <c r="KL39" s="54"/>
      <c r="KM39" s="54"/>
      <c r="KN39" s="54"/>
      <c r="KO39" s="54"/>
      <c r="KW39" s="208" t="s">
        <v>1431</v>
      </c>
    </row>
    <row r="40" spans="1:309" x14ac:dyDescent="0.35">
      <c r="A40" s="27" t="s">
        <v>903</v>
      </c>
      <c r="B40" s="54"/>
      <c r="C40" s="54"/>
      <c r="D40" s="54"/>
      <c r="E40" s="54"/>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54"/>
      <c r="BY40" s="54"/>
      <c r="BZ40" s="54"/>
      <c r="CA40" s="54"/>
      <c r="CB40" s="54"/>
      <c r="CC40" s="54"/>
      <c r="CD40" s="54"/>
      <c r="CE40" s="54"/>
      <c r="CF40" s="54"/>
      <c r="CG40" s="54"/>
      <c r="CH40" s="54"/>
      <c r="CI40" s="54"/>
      <c r="CJ40" s="54"/>
      <c r="CK40" s="54"/>
      <c r="CL40" s="54"/>
      <c r="CM40" s="54"/>
      <c r="CN40" s="54"/>
      <c r="CO40" s="54"/>
      <c r="CP40" s="54"/>
      <c r="CQ40" s="54"/>
      <c r="CR40" s="54"/>
      <c r="CS40" s="54"/>
      <c r="CT40" s="54"/>
      <c r="CU40" s="54"/>
      <c r="CV40" s="54"/>
      <c r="CW40" s="54"/>
      <c r="CX40" s="54"/>
      <c r="CY40" s="54"/>
      <c r="CZ40" s="54"/>
      <c r="DA40" s="54"/>
      <c r="DB40" s="54"/>
      <c r="DC40" s="54"/>
      <c r="DD40" s="54"/>
      <c r="DE40" s="54"/>
      <c r="DF40" s="54"/>
      <c r="DG40" s="54"/>
      <c r="DH40" s="54"/>
      <c r="DI40" s="54"/>
      <c r="DJ40" s="54"/>
      <c r="DK40" s="54"/>
      <c r="DL40" s="54"/>
      <c r="DM40" s="54"/>
      <c r="DN40" s="54"/>
      <c r="DO40" s="54"/>
      <c r="DP40" s="54"/>
      <c r="DQ40" s="54"/>
      <c r="DR40" s="54"/>
      <c r="DS40" s="54"/>
      <c r="DT40" s="54"/>
      <c r="DU40" s="54"/>
      <c r="DV40" s="54"/>
      <c r="DW40" s="54"/>
      <c r="DX40" s="54"/>
      <c r="DY40" s="54"/>
      <c r="DZ40" s="54"/>
      <c r="EA40" s="54"/>
      <c r="EB40" s="54"/>
      <c r="EC40" s="54"/>
      <c r="ED40" s="54"/>
      <c r="EE40" s="54"/>
      <c r="EF40" s="54"/>
      <c r="EG40" s="54"/>
      <c r="EH40" s="54"/>
      <c r="EI40" s="54"/>
      <c r="EJ40" s="54"/>
      <c r="EK40" s="54"/>
      <c r="EL40" s="54"/>
      <c r="EM40" s="54"/>
      <c r="EN40" s="54"/>
      <c r="EO40" s="54"/>
      <c r="EP40" s="54"/>
      <c r="EQ40" s="54"/>
      <c r="ER40" s="54"/>
      <c r="ES40" s="54"/>
      <c r="ET40" s="54"/>
      <c r="EU40" s="54"/>
      <c r="EV40" s="54"/>
      <c r="EW40" s="54"/>
      <c r="EX40" s="54"/>
      <c r="EY40" s="54"/>
      <c r="EZ40" s="54"/>
      <c r="FA40" s="54"/>
      <c r="FB40" s="54"/>
      <c r="FC40" s="54"/>
      <c r="FD40" s="54"/>
      <c r="FE40" s="54"/>
      <c r="FF40" s="54"/>
      <c r="FG40" s="54"/>
      <c r="FH40" s="54"/>
      <c r="FI40" s="54"/>
      <c r="FJ40" s="54"/>
      <c r="FK40" s="54"/>
      <c r="FL40" s="54"/>
      <c r="FM40" s="54"/>
      <c r="FN40" s="54"/>
      <c r="FO40" s="54"/>
      <c r="FP40" s="54"/>
      <c r="FQ40" s="54"/>
      <c r="FR40" s="54"/>
      <c r="FS40" s="54"/>
      <c r="FT40" s="54"/>
      <c r="FU40" s="54"/>
      <c r="FV40" s="54"/>
      <c r="FW40" s="54"/>
      <c r="FX40" s="54"/>
      <c r="FY40" s="54"/>
      <c r="FZ40" s="54"/>
      <c r="GA40" s="54"/>
      <c r="GB40" s="54"/>
      <c r="GC40" s="54"/>
      <c r="GD40" s="54"/>
      <c r="GE40" s="54"/>
      <c r="GF40" s="54"/>
      <c r="GG40" s="54"/>
      <c r="GH40" s="54"/>
      <c r="GI40" s="54"/>
      <c r="GJ40" s="54"/>
      <c r="GK40" s="54"/>
      <c r="GL40" s="54"/>
      <c r="GM40" s="54"/>
      <c r="GN40" s="54"/>
      <c r="GO40" s="54"/>
      <c r="GP40" s="54"/>
      <c r="GQ40" s="54"/>
      <c r="GR40" s="54"/>
      <c r="GS40" s="54"/>
      <c r="GT40" s="54"/>
      <c r="GU40" s="54"/>
      <c r="GV40" s="54"/>
      <c r="GW40" s="54"/>
      <c r="GX40" s="54"/>
      <c r="GY40" s="54"/>
      <c r="GZ40" s="54"/>
      <c r="HA40" s="54"/>
      <c r="HB40" s="54"/>
      <c r="HC40" s="54"/>
      <c r="HD40" s="54"/>
      <c r="HE40" s="54"/>
      <c r="HF40" s="54"/>
      <c r="HG40" s="54"/>
      <c r="HH40" s="54"/>
      <c r="HI40" s="54"/>
      <c r="HJ40" s="54"/>
      <c r="HK40" s="54"/>
      <c r="HL40" s="54"/>
      <c r="HM40" s="54"/>
      <c r="HN40" s="54"/>
      <c r="HO40" s="54"/>
      <c r="HP40" s="54"/>
      <c r="HQ40" s="54"/>
      <c r="HR40" s="54"/>
      <c r="HS40" s="54"/>
      <c r="HT40" s="54"/>
      <c r="HU40" s="54"/>
      <c r="HV40" s="54"/>
      <c r="HW40" s="54"/>
      <c r="HX40" s="54"/>
      <c r="HY40" s="54"/>
      <c r="HZ40" s="54"/>
      <c r="IA40" s="54"/>
      <c r="IB40" s="54"/>
      <c r="IC40" s="54"/>
      <c r="ID40" s="54"/>
      <c r="IE40" s="54"/>
      <c r="IF40" s="54"/>
      <c r="IG40" s="54"/>
      <c r="IH40" s="54"/>
      <c r="II40" s="54"/>
      <c r="IJ40" s="54"/>
      <c r="IK40" s="54"/>
      <c r="IL40" s="54"/>
      <c r="IM40" s="54"/>
      <c r="IN40" s="54"/>
      <c r="IO40" s="54"/>
      <c r="IP40" s="54"/>
      <c r="IQ40" s="54"/>
      <c r="IR40" s="54"/>
      <c r="IS40" s="54"/>
      <c r="IT40" s="54"/>
      <c r="IU40" s="54"/>
      <c r="IV40" s="54"/>
      <c r="IW40" s="54"/>
      <c r="IX40" s="54"/>
      <c r="IY40" s="54"/>
      <c r="IZ40" s="54"/>
      <c r="JA40" s="54"/>
      <c r="JB40" s="54"/>
      <c r="JC40" s="54"/>
      <c r="JD40" s="54"/>
      <c r="JE40" s="54"/>
      <c r="JF40" s="54"/>
      <c r="JG40" s="54"/>
      <c r="JH40" s="54"/>
      <c r="JI40" s="54"/>
      <c r="JJ40" s="54"/>
      <c r="JK40" s="54"/>
      <c r="JL40" s="54"/>
      <c r="JM40" s="54"/>
      <c r="JN40" s="54"/>
      <c r="JO40" s="54"/>
      <c r="JP40" s="54"/>
      <c r="JQ40" s="54"/>
      <c r="JR40" s="54"/>
      <c r="JS40" s="54"/>
      <c r="JT40" s="54"/>
      <c r="JU40" s="54"/>
      <c r="JV40" s="54"/>
      <c r="JW40" s="54"/>
      <c r="JX40" s="54"/>
      <c r="JY40" s="54"/>
      <c r="JZ40" s="54"/>
      <c r="KA40" s="54"/>
      <c r="KB40" s="54"/>
      <c r="KC40" s="54"/>
      <c r="KD40" s="54"/>
      <c r="KE40" s="54"/>
      <c r="KF40" s="54"/>
      <c r="KG40" s="54"/>
      <c r="KH40" s="54"/>
      <c r="KI40" s="54"/>
      <c r="KJ40" s="54"/>
      <c r="KK40" s="54"/>
      <c r="KL40" s="54"/>
      <c r="KM40" s="54"/>
      <c r="KN40" s="54"/>
      <c r="KO40" s="54"/>
      <c r="KW40" s="208" t="s">
        <v>1432</v>
      </c>
    </row>
    <row r="41" spans="1:309" x14ac:dyDescent="0.35">
      <c r="A41" s="27" t="s">
        <v>904</v>
      </c>
      <c r="B41" s="54"/>
      <c r="C41" s="54"/>
      <c r="D41" s="54"/>
      <c r="E41" s="54"/>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c r="BZ41" s="54"/>
      <c r="CA41" s="54"/>
      <c r="CB41" s="54"/>
      <c r="CC41" s="54"/>
      <c r="CD41" s="54"/>
      <c r="CE41" s="54"/>
      <c r="CF41" s="54"/>
      <c r="CG41" s="54"/>
      <c r="CH41" s="54"/>
      <c r="CI41" s="54"/>
      <c r="CJ41" s="54"/>
      <c r="CK41" s="54"/>
      <c r="CL41" s="54"/>
      <c r="CM41" s="54"/>
      <c r="CN41" s="54"/>
      <c r="CO41" s="54"/>
      <c r="CP41" s="54"/>
      <c r="CQ41" s="54"/>
      <c r="CR41" s="54"/>
      <c r="CS41" s="54"/>
      <c r="CT41" s="54"/>
      <c r="CU41" s="54"/>
      <c r="CV41" s="54"/>
      <c r="CW41" s="54"/>
      <c r="CX41" s="54"/>
      <c r="CY41" s="54"/>
      <c r="CZ41" s="54"/>
      <c r="DA41" s="54"/>
      <c r="DB41" s="54"/>
      <c r="DC41" s="54"/>
      <c r="DD41" s="54"/>
      <c r="DE41" s="54"/>
      <c r="DF41" s="54"/>
      <c r="DG41" s="54"/>
      <c r="DH41" s="54"/>
      <c r="DI41" s="54"/>
      <c r="DJ41" s="54"/>
      <c r="DK41" s="54"/>
      <c r="DL41" s="54"/>
      <c r="DM41" s="54"/>
      <c r="DN41" s="54"/>
      <c r="DO41" s="54"/>
      <c r="DP41" s="54"/>
      <c r="DQ41" s="54"/>
      <c r="DR41" s="54"/>
      <c r="DS41" s="54"/>
      <c r="DT41" s="54"/>
      <c r="DU41" s="54"/>
      <c r="DV41" s="54"/>
      <c r="DW41" s="54"/>
      <c r="DX41" s="54"/>
      <c r="DY41" s="54"/>
      <c r="DZ41" s="54"/>
      <c r="EA41" s="54"/>
      <c r="EB41" s="54"/>
      <c r="EC41" s="54"/>
      <c r="ED41" s="54"/>
      <c r="EE41" s="54"/>
      <c r="EF41" s="54"/>
      <c r="EG41" s="54"/>
      <c r="EH41" s="54"/>
      <c r="EI41" s="54"/>
      <c r="EJ41" s="54"/>
      <c r="EK41" s="54"/>
      <c r="EL41" s="54"/>
      <c r="EM41" s="54"/>
      <c r="EN41" s="54"/>
      <c r="EO41" s="54"/>
      <c r="EP41" s="54"/>
      <c r="EQ41" s="54"/>
      <c r="ER41" s="54"/>
      <c r="ES41" s="54"/>
      <c r="ET41" s="54"/>
      <c r="EU41" s="54"/>
      <c r="EV41" s="54"/>
      <c r="EW41" s="54"/>
      <c r="EX41" s="54"/>
      <c r="EY41" s="54"/>
      <c r="EZ41" s="54"/>
      <c r="FA41" s="54"/>
      <c r="FB41" s="54"/>
      <c r="FC41" s="54"/>
      <c r="FD41" s="54"/>
      <c r="FE41" s="54"/>
      <c r="FF41" s="54"/>
      <c r="FG41" s="54"/>
      <c r="FH41" s="54"/>
      <c r="FI41" s="54"/>
      <c r="FJ41" s="54"/>
      <c r="FK41" s="54"/>
      <c r="FL41" s="54"/>
      <c r="FM41" s="54"/>
      <c r="FN41" s="54"/>
      <c r="FO41" s="54"/>
      <c r="FP41" s="54"/>
      <c r="FQ41" s="54"/>
      <c r="FR41" s="54"/>
      <c r="FS41" s="54"/>
      <c r="FT41" s="54"/>
      <c r="FU41" s="54"/>
      <c r="FV41" s="54"/>
      <c r="FW41" s="54"/>
      <c r="FX41" s="54"/>
      <c r="FY41" s="54"/>
      <c r="FZ41" s="54"/>
      <c r="GA41" s="54"/>
      <c r="GB41" s="54"/>
      <c r="GC41" s="54"/>
      <c r="GD41" s="54"/>
      <c r="GE41" s="54"/>
      <c r="GF41" s="54"/>
      <c r="GG41" s="54"/>
      <c r="GH41" s="54"/>
      <c r="GI41" s="54"/>
      <c r="GJ41" s="54"/>
      <c r="GK41" s="54"/>
      <c r="GL41" s="54"/>
      <c r="GM41" s="54"/>
      <c r="GN41" s="54"/>
      <c r="GO41" s="54"/>
      <c r="GP41" s="54"/>
      <c r="GQ41" s="54"/>
      <c r="GR41" s="54"/>
      <c r="GS41" s="54"/>
      <c r="GT41" s="54"/>
      <c r="GU41" s="54"/>
      <c r="GV41" s="54"/>
      <c r="GW41" s="54"/>
      <c r="GX41" s="54"/>
      <c r="GY41" s="54"/>
      <c r="GZ41" s="54"/>
      <c r="HA41" s="54"/>
      <c r="HB41" s="54"/>
      <c r="HC41" s="54"/>
      <c r="HD41" s="54"/>
      <c r="HE41" s="54"/>
      <c r="HF41" s="54"/>
      <c r="HG41" s="54"/>
      <c r="HH41" s="54"/>
      <c r="HI41" s="54"/>
      <c r="HJ41" s="54"/>
      <c r="HK41" s="54"/>
      <c r="HL41" s="54"/>
      <c r="HM41" s="54"/>
      <c r="HN41" s="54"/>
      <c r="HO41" s="54"/>
      <c r="HP41" s="54"/>
      <c r="HQ41" s="54"/>
      <c r="HR41" s="54"/>
      <c r="HS41" s="54"/>
      <c r="HT41" s="54"/>
      <c r="HU41" s="54"/>
      <c r="HV41" s="54"/>
      <c r="HW41" s="54"/>
      <c r="HX41" s="54"/>
      <c r="HY41" s="54"/>
      <c r="HZ41" s="54"/>
      <c r="IA41" s="54"/>
      <c r="IB41" s="54"/>
      <c r="IC41" s="54"/>
      <c r="ID41" s="54"/>
      <c r="IE41" s="54"/>
      <c r="IF41" s="54"/>
      <c r="IG41" s="54"/>
      <c r="IH41" s="54"/>
      <c r="II41" s="54"/>
      <c r="IJ41" s="54"/>
      <c r="IK41" s="54"/>
      <c r="IL41" s="54"/>
      <c r="IM41" s="54"/>
      <c r="IN41" s="54"/>
      <c r="IO41" s="54"/>
      <c r="IP41" s="54"/>
      <c r="IQ41" s="54"/>
      <c r="IR41" s="54"/>
      <c r="IS41" s="54"/>
      <c r="IT41" s="54"/>
      <c r="IU41" s="54"/>
      <c r="IV41" s="54"/>
      <c r="IW41" s="54"/>
      <c r="IX41" s="54"/>
      <c r="IY41" s="54"/>
      <c r="IZ41" s="54"/>
      <c r="JA41" s="54"/>
      <c r="JB41" s="54"/>
      <c r="JC41" s="54"/>
      <c r="JD41" s="54"/>
      <c r="JE41" s="54"/>
      <c r="JF41" s="54"/>
      <c r="JG41" s="54"/>
      <c r="JH41" s="54"/>
      <c r="JI41" s="54"/>
      <c r="JJ41" s="54"/>
      <c r="JK41" s="54"/>
      <c r="JL41" s="54"/>
      <c r="JM41" s="54"/>
      <c r="JN41" s="54"/>
      <c r="JO41" s="54"/>
      <c r="JP41" s="54"/>
      <c r="JQ41" s="54"/>
      <c r="JR41" s="54"/>
      <c r="JS41" s="54"/>
      <c r="JT41" s="54"/>
      <c r="JU41" s="54"/>
      <c r="JV41" s="54"/>
      <c r="JW41" s="54"/>
      <c r="JX41" s="54"/>
      <c r="JY41" s="54"/>
      <c r="JZ41" s="54"/>
      <c r="KA41" s="54"/>
      <c r="KB41" s="54"/>
      <c r="KC41" s="54"/>
      <c r="KD41" s="54"/>
      <c r="KE41" s="54"/>
      <c r="KF41" s="54"/>
      <c r="KG41" s="54"/>
      <c r="KH41" s="54"/>
      <c r="KI41" s="54"/>
      <c r="KJ41" s="54"/>
      <c r="KK41" s="54"/>
      <c r="KL41" s="54"/>
      <c r="KM41" s="54"/>
      <c r="KN41" s="54"/>
      <c r="KO41" s="54"/>
      <c r="KW41" s="208" t="s">
        <v>1433</v>
      </c>
    </row>
    <row r="42" spans="1:309" x14ac:dyDescent="0.35">
      <c r="A42" s="27" t="s">
        <v>905</v>
      </c>
      <c r="B42" s="54"/>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c r="BX42" s="54"/>
      <c r="BY42" s="54"/>
      <c r="BZ42" s="54"/>
      <c r="CA42" s="54"/>
      <c r="CB42" s="54"/>
      <c r="CC42" s="54"/>
      <c r="CD42" s="54"/>
      <c r="CE42" s="54"/>
      <c r="CF42" s="54"/>
      <c r="CG42" s="54"/>
      <c r="CH42" s="54"/>
      <c r="CI42" s="54"/>
      <c r="CJ42" s="54"/>
      <c r="CK42" s="54"/>
      <c r="CL42" s="54"/>
      <c r="CM42" s="54"/>
      <c r="CN42" s="54"/>
      <c r="CO42" s="54"/>
      <c r="CP42" s="54"/>
      <c r="CQ42" s="54"/>
      <c r="CR42" s="54"/>
      <c r="CS42" s="54"/>
      <c r="CT42" s="54"/>
      <c r="CU42" s="54"/>
      <c r="CV42" s="54"/>
      <c r="CW42" s="54"/>
      <c r="CX42" s="54"/>
      <c r="CY42" s="54"/>
      <c r="CZ42" s="54"/>
      <c r="DA42" s="54"/>
      <c r="DB42" s="54"/>
      <c r="DC42" s="54"/>
      <c r="DD42" s="54"/>
      <c r="DE42" s="54"/>
      <c r="DF42" s="54"/>
      <c r="DG42" s="54"/>
      <c r="DH42" s="54"/>
      <c r="DI42" s="54"/>
      <c r="DJ42" s="54"/>
      <c r="DK42" s="54"/>
      <c r="DL42" s="54"/>
      <c r="DM42" s="54"/>
      <c r="DN42" s="54"/>
      <c r="DO42" s="54"/>
      <c r="DP42" s="54"/>
      <c r="DQ42" s="54"/>
      <c r="DR42" s="54"/>
      <c r="DS42" s="54"/>
      <c r="DT42" s="54"/>
      <c r="DU42" s="54"/>
      <c r="DV42" s="54"/>
      <c r="DW42" s="54"/>
      <c r="DX42" s="54"/>
      <c r="DY42" s="54"/>
      <c r="DZ42" s="54"/>
      <c r="EA42" s="54"/>
      <c r="EB42" s="54"/>
      <c r="EC42" s="54"/>
      <c r="ED42" s="54"/>
      <c r="EE42" s="54"/>
      <c r="EF42" s="54"/>
      <c r="EG42" s="54"/>
      <c r="EH42" s="54"/>
      <c r="EI42" s="54"/>
      <c r="EJ42" s="54"/>
      <c r="EK42" s="54"/>
      <c r="EL42" s="54"/>
      <c r="EM42" s="54"/>
      <c r="EN42" s="54"/>
      <c r="EO42" s="54"/>
      <c r="EP42" s="54"/>
      <c r="EQ42" s="54"/>
      <c r="ER42" s="54"/>
      <c r="ES42" s="54"/>
      <c r="ET42" s="54"/>
      <c r="EU42" s="54"/>
      <c r="EV42" s="54"/>
      <c r="EW42" s="54"/>
      <c r="EX42" s="54"/>
      <c r="EY42" s="54"/>
      <c r="EZ42" s="54"/>
      <c r="FA42" s="54"/>
      <c r="FB42" s="54"/>
      <c r="FC42" s="54"/>
      <c r="FD42" s="54"/>
      <c r="FE42" s="54"/>
      <c r="FF42" s="54"/>
      <c r="FG42" s="54"/>
      <c r="FH42" s="54"/>
      <c r="FI42" s="54"/>
      <c r="FJ42" s="54"/>
      <c r="FK42" s="54"/>
      <c r="FL42" s="54"/>
      <c r="FM42" s="54"/>
      <c r="FN42" s="54"/>
      <c r="FO42" s="54"/>
      <c r="FP42" s="54"/>
      <c r="FQ42" s="54"/>
      <c r="FR42" s="54"/>
      <c r="FS42" s="54"/>
      <c r="FT42" s="54"/>
      <c r="FU42" s="54"/>
      <c r="FV42" s="54"/>
      <c r="FW42" s="54"/>
      <c r="FX42" s="54"/>
      <c r="FY42" s="54"/>
      <c r="FZ42" s="54"/>
      <c r="GA42" s="54"/>
      <c r="GB42" s="54"/>
      <c r="GC42" s="54"/>
      <c r="GD42" s="54"/>
      <c r="GE42" s="54"/>
      <c r="GF42" s="54"/>
      <c r="GG42" s="54"/>
      <c r="GH42" s="54"/>
      <c r="GI42" s="54"/>
      <c r="GJ42" s="54"/>
      <c r="GK42" s="54"/>
      <c r="GL42" s="54"/>
      <c r="GM42" s="54"/>
      <c r="GN42" s="54"/>
      <c r="GO42" s="54"/>
      <c r="GP42" s="54"/>
      <c r="GQ42" s="54"/>
      <c r="GR42" s="54"/>
      <c r="GS42" s="54"/>
      <c r="GT42" s="54"/>
      <c r="GU42" s="54"/>
      <c r="GV42" s="54"/>
      <c r="GW42" s="54"/>
      <c r="GX42" s="54"/>
      <c r="GY42" s="54"/>
      <c r="GZ42" s="54"/>
      <c r="HA42" s="54"/>
      <c r="HB42" s="54"/>
      <c r="HC42" s="54"/>
      <c r="HD42" s="54"/>
      <c r="HE42" s="54"/>
      <c r="HF42" s="54"/>
      <c r="HG42" s="54"/>
      <c r="HH42" s="54"/>
      <c r="HI42" s="54"/>
      <c r="HJ42" s="54"/>
      <c r="HK42" s="54"/>
      <c r="HL42" s="54"/>
      <c r="HM42" s="54"/>
      <c r="HN42" s="54"/>
      <c r="HO42" s="54"/>
      <c r="HP42" s="54"/>
      <c r="HQ42" s="54"/>
      <c r="HR42" s="54"/>
      <c r="HS42" s="54"/>
      <c r="HT42" s="54"/>
      <c r="HU42" s="54"/>
      <c r="HV42" s="54"/>
      <c r="HW42" s="54"/>
      <c r="HX42" s="54"/>
      <c r="HY42" s="54"/>
      <c r="HZ42" s="54"/>
      <c r="IA42" s="54"/>
      <c r="IB42" s="54"/>
      <c r="IC42" s="54"/>
      <c r="ID42" s="54"/>
      <c r="IE42" s="54"/>
      <c r="IF42" s="54"/>
      <c r="IG42" s="54"/>
      <c r="IH42" s="54"/>
      <c r="II42" s="54"/>
      <c r="IJ42" s="54"/>
      <c r="IK42" s="54"/>
      <c r="IL42" s="54"/>
      <c r="IM42" s="54"/>
      <c r="IN42" s="54"/>
      <c r="IO42" s="54"/>
      <c r="IP42" s="54"/>
      <c r="IQ42" s="54"/>
      <c r="IR42" s="54"/>
      <c r="IS42" s="54"/>
      <c r="IT42" s="54"/>
      <c r="IU42" s="54"/>
      <c r="IV42" s="54"/>
      <c r="IW42" s="54"/>
      <c r="IX42" s="54"/>
      <c r="IY42" s="54"/>
      <c r="IZ42" s="54"/>
      <c r="JA42" s="54"/>
      <c r="JB42" s="54"/>
      <c r="JC42" s="54"/>
      <c r="JD42" s="54"/>
      <c r="JE42" s="54"/>
      <c r="JF42" s="54"/>
      <c r="JG42" s="54"/>
      <c r="JH42" s="54"/>
      <c r="JI42" s="54"/>
      <c r="JJ42" s="54"/>
      <c r="JK42" s="54"/>
      <c r="JL42" s="54"/>
      <c r="JM42" s="54"/>
      <c r="JN42" s="54"/>
      <c r="JO42" s="54"/>
      <c r="JP42" s="54"/>
      <c r="JQ42" s="54"/>
      <c r="JR42" s="54"/>
      <c r="JS42" s="54"/>
      <c r="JT42" s="54"/>
      <c r="JU42" s="54"/>
      <c r="JV42" s="54"/>
      <c r="JW42" s="54"/>
      <c r="JX42" s="54"/>
      <c r="JY42" s="54"/>
      <c r="JZ42" s="54"/>
      <c r="KA42" s="54"/>
      <c r="KB42" s="54"/>
      <c r="KC42" s="54"/>
      <c r="KD42" s="54"/>
      <c r="KE42" s="54"/>
      <c r="KF42" s="54"/>
      <c r="KG42" s="54"/>
      <c r="KH42" s="54"/>
      <c r="KI42" s="54"/>
      <c r="KJ42" s="54"/>
      <c r="KK42" s="54"/>
      <c r="KL42" s="54"/>
      <c r="KM42" s="54"/>
      <c r="KN42" s="54"/>
      <c r="KO42" s="54"/>
      <c r="KW42" s="208" t="s">
        <v>1434</v>
      </c>
    </row>
    <row r="43" spans="1:309" x14ac:dyDescent="0.35">
      <c r="A43" s="27" t="s">
        <v>906</v>
      </c>
      <c r="B43" s="54"/>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c r="CB43" s="54"/>
      <c r="CC43" s="54"/>
      <c r="CD43" s="54"/>
      <c r="CE43" s="54"/>
      <c r="CF43" s="54"/>
      <c r="CG43" s="54"/>
      <c r="CH43" s="54"/>
      <c r="CI43" s="54"/>
      <c r="CJ43" s="54"/>
      <c r="CK43" s="54"/>
      <c r="CL43" s="54"/>
      <c r="CM43" s="54"/>
      <c r="CN43" s="54"/>
      <c r="CO43" s="54"/>
      <c r="CP43" s="54"/>
      <c r="CQ43" s="54"/>
      <c r="CR43" s="54"/>
      <c r="CS43" s="54"/>
      <c r="CT43" s="54"/>
      <c r="CU43" s="54"/>
      <c r="CV43" s="54"/>
      <c r="CW43" s="54"/>
      <c r="CX43" s="54"/>
      <c r="CY43" s="54"/>
      <c r="CZ43" s="54"/>
      <c r="DA43" s="54"/>
      <c r="DB43" s="54"/>
      <c r="DC43" s="54"/>
      <c r="DD43" s="54"/>
      <c r="DE43" s="54"/>
      <c r="DF43" s="54"/>
      <c r="DG43" s="54"/>
      <c r="DH43" s="54"/>
      <c r="DI43" s="54"/>
      <c r="DJ43" s="54"/>
      <c r="DK43" s="54"/>
      <c r="DL43" s="54"/>
      <c r="DM43" s="54"/>
      <c r="DN43" s="54"/>
      <c r="DO43" s="54"/>
      <c r="DP43" s="54"/>
      <c r="DQ43" s="54"/>
      <c r="DR43" s="54"/>
      <c r="DS43" s="54"/>
      <c r="DT43" s="54"/>
      <c r="DU43" s="54"/>
      <c r="DV43" s="54"/>
      <c r="DW43" s="54"/>
      <c r="DX43" s="54"/>
      <c r="DY43" s="54"/>
      <c r="DZ43" s="54"/>
      <c r="EA43" s="54"/>
      <c r="EB43" s="54"/>
      <c r="EC43" s="54"/>
      <c r="ED43" s="54"/>
      <c r="EE43" s="54"/>
      <c r="EF43" s="54"/>
      <c r="EG43" s="54"/>
      <c r="EH43" s="54"/>
      <c r="EI43" s="54"/>
      <c r="EJ43" s="54"/>
      <c r="EK43" s="54"/>
      <c r="EL43" s="54"/>
      <c r="EM43" s="54"/>
      <c r="EN43" s="54"/>
      <c r="EO43" s="54"/>
      <c r="EP43" s="54"/>
      <c r="EQ43" s="54"/>
      <c r="ER43" s="54"/>
      <c r="ES43" s="54"/>
      <c r="ET43" s="54"/>
      <c r="EU43" s="54"/>
      <c r="EV43" s="54"/>
      <c r="EW43" s="54"/>
      <c r="EX43" s="54"/>
      <c r="EY43" s="54"/>
      <c r="EZ43" s="54"/>
      <c r="FA43" s="54"/>
      <c r="FB43" s="54"/>
      <c r="FC43" s="54"/>
      <c r="FD43" s="54"/>
      <c r="FE43" s="54"/>
      <c r="FF43" s="54"/>
      <c r="FG43" s="54"/>
      <c r="FH43" s="54"/>
      <c r="FI43" s="54"/>
      <c r="FJ43" s="54"/>
      <c r="FK43" s="54"/>
      <c r="FL43" s="54"/>
      <c r="FM43" s="54"/>
      <c r="FN43" s="54"/>
      <c r="FO43" s="54"/>
      <c r="FP43" s="54"/>
      <c r="FQ43" s="54"/>
      <c r="FR43" s="54"/>
      <c r="FS43" s="54"/>
      <c r="FT43" s="54"/>
      <c r="FU43" s="54"/>
      <c r="FV43" s="54"/>
      <c r="FW43" s="54"/>
      <c r="FX43" s="54"/>
      <c r="FY43" s="54"/>
      <c r="FZ43" s="54"/>
      <c r="GA43" s="54"/>
      <c r="GB43" s="54"/>
      <c r="GC43" s="54"/>
      <c r="GD43" s="54"/>
      <c r="GE43" s="54"/>
      <c r="GF43" s="54"/>
      <c r="GG43" s="54"/>
      <c r="GH43" s="54"/>
      <c r="GI43" s="54"/>
      <c r="GJ43" s="54"/>
      <c r="GK43" s="54"/>
      <c r="GL43" s="54"/>
      <c r="GM43" s="54"/>
      <c r="GN43" s="54"/>
      <c r="GO43" s="54"/>
      <c r="GP43" s="54"/>
      <c r="GQ43" s="54"/>
      <c r="GR43" s="54"/>
      <c r="GS43" s="54"/>
      <c r="GT43" s="54"/>
      <c r="GU43" s="54"/>
      <c r="GV43" s="54"/>
      <c r="GW43" s="54"/>
      <c r="GX43" s="54"/>
      <c r="GY43" s="54"/>
      <c r="GZ43" s="54"/>
      <c r="HA43" s="54"/>
      <c r="HB43" s="54"/>
      <c r="HC43" s="54"/>
      <c r="HD43" s="54"/>
      <c r="HE43" s="54"/>
      <c r="HF43" s="54"/>
      <c r="HG43" s="54"/>
      <c r="HH43" s="54"/>
      <c r="HI43" s="54"/>
      <c r="HJ43" s="54"/>
      <c r="HK43" s="54"/>
      <c r="HL43" s="54"/>
      <c r="HM43" s="54"/>
      <c r="HN43" s="54"/>
      <c r="HO43" s="54"/>
      <c r="HP43" s="54"/>
      <c r="HQ43" s="54"/>
      <c r="HR43" s="54"/>
      <c r="HS43" s="54"/>
      <c r="HT43" s="54"/>
      <c r="HU43" s="54"/>
      <c r="HV43" s="54"/>
      <c r="HW43" s="54"/>
      <c r="HX43" s="54"/>
      <c r="HY43" s="54"/>
      <c r="HZ43" s="54"/>
      <c r="IA43" s="54"/>
      <c r="IB43" s="54"/>
      <c r="IC43" s="54"/>
      <c r="ID43" s="54"/>
      <c r="IE43" s="54"/>
      <c r="IF43" s="54"/>
      <c r="IG43" s="54"/>
      <c r="IH43" s="54"/>
      <c r="II43" s="54"/>
      <c r="IJ43" s="54"/>
      <c r="IK43" s="54"/>
      <c r="IL43" s="54"/>
      <c r="IM43" s="54"/>
      <c r="IN43" s="54"/>
      <c r="IO43" s="54"/>
      <c r="IP43" s="54"/>
      <c r="IQ43" s="54"/>
      <c r="IR43" s="54"/>
      <c r="IS43" s="54"/>
      <c r="IT43" s="54"/>
      <c r="IU43" s="54"/>
      <c r="IV43" s="54"/>
      <c r="IW43" s="54"/>
      <c r="IX43" s="54"/>
      <c r="IY43" s="54"/>
      <c r="IZ43" s="54"/>
      <c r="JA43" s="54"/>
      <c r="JB43" s="54"/>
      <c r="JC43" s="54"/>
      <c r="JD43" s="54"/>
      <c r="JE43" s="54"/>
      <c r="JF43" s="54"/>
      <c r="JG43" s="54"/>
      <c r="JH43" s="54"/>
      <c r="JI43" s="54"/>
      <c r="JJ43" s="54"/>
      <c r="JK43" s="54"/>
      <c r="JL43" s="54"/>
      <c r="JM43" s="54"/>
      <c r="JN43" s="54"/>
      <c r="JO43" s="54"/>
      <c r="JP43" s="54"/>
      <c r="JQ43" s="54"/>
      <c r="JR43" s="54"/>
      <c r="JS43" s="54"/>
      <c r="JT43" s="54"/>
      <c r="JU43" s="54"/>
      <c r="JV43" s="54"/>
      <c r="JW43" s="54"/>
      <c r="JX43" s="54"/>
      <c r="JY43" s="54"/>
      <c r="JZ43" s="54"/>
      <c r="KA43" s="54"/>
      <c r="KB43" s="54"/>
      <c r="KC43" s="54"/>
      <c r="KD43" s="54"/>
      <c r="KE43" s="54"/>
      <c r="KF43" s="54"/>
      <c r="KG43" s="54"/>
      <c r="KH43" s="54"/>
      <c r="KI43" s="54"/>
      <c r="KJ43" s="54"/>
      <c r="KK43" s="54"/>
      <c r="KL43" s="54"/>
      <c r="KM43" s="54"/>
      <c r="KN43" s="54"/>
      <c r="KO43" s="54"/>
      <c r="KW43" s="386" t="s">
        <v>956</v>
      </c>
    </row>
    <row r="44" spans="1:309" x14ac:dyDescent="0.35">
      <c r="A44" s="27" t="s">
        <v>907</v>
      </c>
      <c r="B44" s="54"/>
      <c r="C44" s="54"/>
      <c r="D44" s="54"/>
      <c r="E44" s="54"/>
      <c r="F44" s="54"/>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c r="BU44" s="54"/>
      <c r="BV44" s="54"/>
      <c r="BW44" s="54"/>
      <c r="BX44" s="54"/>
      <c r="BY44" s="54"/>
      <c r="BZ44" s="54"/>
      <c r="CA44" s="54"/>
      <c r="CB44" s="54"/>
      <c r="CC44" s="54"/>
      <c r="CD44" s="54"/>
      <c r="CE44" s="54"/>
      <c r="CF44" s="54"/>
      <c r="CG44" s="54"/>
      <c r="CH44" s="54"/>
      <c r="CI44" s="54"/>
      <c r="CJ44" s="54"/>
      <c r="CK44" s="54"/>
      <c r="CL44" s="54"/>
      <c r="CM44" s="54"/>
      <c r="CN44" s="54"/>
      <c r="CO44" s="54"/>
      <c r="CP44" s="54"/>
      <c r="CQ44" s="54"/>
      <c r="CR44" s="54"/>
      <c r="CS44" s="54"/>
      <c r="CT44" s="54"/>
      <c r="CU44" s="54"/>
      <c r="CV44" s="54"/>
      <c r="CW44" s="54"/>
      <c r="CX44" s="54"/>
      <c r="CY44" s="54"/>
      <c r="CZ44" s="54"/>
      <c r="DA44" s="54"/>
      <c r="DB44" s="54"/>
      <c r="DC44" s="54"/>
      <c r="DD44" s="54"/>
      <c r="DE44" s="54"/>
      <c r="DF44" s="54"/>
      <c r="DG44" s="54"/>
      <c r="DH44" s="54"/>
      <c r="DI44" s="54"/>
      <c r="DJ44" s="54"/>
      <c r="DK44" s="54"/>
      <c r="DL44" s="54"/>
      <c r="DM44" s="54"/>
      <c r="DN44" s="54"/>
      <c r="DO44" s="54"/>
      <c r="DP44" s="54"/>
      <c r="DQ44" s="54"/>
      <c r="DR44" s="54"/>
      <c r="DS44" s="54"/>
      <c r="DT44" s="54"/>
      <c r="DU44" s="54"/>
      <c r="DV44" s="54"/>
      <c r="DW44" s="54"/>
      <c r="DX44" s="54"/>
      <c r="DY44" s="54"/>
      <c r="DZ44" s="54"/>
      <c r="EA44" s="54"/>
      <c r="EB44" s="54"/>
      <c r="EC44" s="54"/>
      <c r="ED44" s="54"/>
      <c r="EE44" s="54"/>
      <c r="EF44" s="54"/>
      <c r="EG44" s="54"/>
      <c r="EH44" s="54"/>
      <c r="EI44" s="54"/>
      <c r="EJ44" s="54"/>
      <c r="EK44" s="54"/>
      <c r="EL44" s="54"/>
      <c r="EM44" s="54"/>
      <c r="EN44" s="54"/>
      <c r="EO44" s="54"/>
      <c r="EP44" s="54"/>
      <c r="EQ44" s="54"/>
      <c r="ER44" s="54"/>
      <c r="ES44" s="54"/>
      <c r="ET44" s="54"/>
      <c r="EU44" s="54"/>
      <c r="EV44" s="54"/>
      <c r="EW44" s="54"/>
      <c r="EX44" s="54"/>
      <c r="EY44" s="54"/>
      <c r="EZ44" s="54"/>
      <c r="FA44" s="54"/>
      <c r="FB44" s="54"/>
      <c r="FC44" s="54"/>
      <c r="FD44" s="54"/>
      <c r="FE44" s="54"/>
      <c r="FF44" s="54"/>
      <c r="FG44" s="54"/>
      <c r="FH44" s="54"/>
      <c r="FI44" s="54"/>
      <c r="FJ44" s="54"/>
      <c r="FK44" s="54"/>
      <c r="FL44" s="54"/>
      <c r="FM44" s="54"/>
      <c r="FN44" s="54"/>
      <c r="FO44" s="54"/>
      <c r="FP44" s="54"/>
      <c r="FQ44" s="54"/>
      <c r="FR44" s="54"/>
      <c r="FS44" s="54"/>
      <c r="FT44" s="54"/>
      <c r="FU44" s="54"/>
      <c r="FV44" s="54"/>
      <c r="FW44" s="54"/>
      <c r="FX44" s="54"/>
      <c r="FY44" s="54"/>
      <c r="FZ44" s="54"/>
      <c r="GA44" s="54"/>
      <c r="GB44" s="54"/>
      <c r="GC44" s="54"/>
      <c r="GD44" s="54"/>
      <c r="GE44" s="54"/>
      <c r="GF44" s="54"/>
      <c r="GG44" s="54"/>
      <c r="GH44" s="54"/>
      <c r="GI44" s="54"/>
      <c r="GJ44" s="54"/>
      <c r="GK44" s="54"/>
      <c r="GL44" s="54"/>
      <c r="GM44" s="54"/>
      <c r="GN44" s="54"/>
      <c r="GO44" s="54"/>
      <c r="GP44" s="54"/>
      <c r="GQ44" s="54"/>
      <c r="GR44" s="54"/>
      <c r="GS44" s="54"/>
      <c r="GT44" s="54"/>
      <c r="GU44" s="54"/>
      <c r="GV44" s="54"/>
      <c r="GW44" s="54"/>
      <c r="GX44" s="54"/>
      <c r="GY44" s="54"/>
      <c r="GZ44" s="54"/>
      <c r="HA44" s="54"/>
      <c r="HB44" s="54"/>
      <c r="HC44" s="54"/>
      <c r="HD44" s="54"/>
      <c r="HE44" s="54"/>
      <c r="HF44" s="54"/>
      <c r="HG44" s="54"/>
      <c r="HH44" s="54"/>
      <c r="HI44" s="54"/>
      <c r="HJ44" s="54"/>
      <c r="HK44" s="54"/>
      <c r="HL44" s="54"/>
      <c r="HM44" s="54"/>
      <c r="HN44" s="54"/>
      <c r="HO44" s="54"/>
      <c r="HP44" s="54"/>
      <c r="HQ44" s="54"/>
      <c r="HR44" s="54"/>
      <c r="HS44" s="54"/>
      <c r="HT44" s="54"/>
      <c r="HU44" s="54"/>
      <c r="HV44" s="54"/>
      <c r="HW44" s="54"/>
      <c r="HX44" s="54"/>
      <c r="HY44" s="54"/>
      <c r="HZ44" s="54"/>
      <c r="IA44" s="54"/>
      <c r="IB44" s="54"/>
      <c r="IC44" s="54"/>
      <c r="ID44" s="54"/>
      <c r="IE44" s="54"/>
      <c r="IF44" s="54"/>
      <c r="IG44" s="54"/>
      <c r="IH44" s="54"/>
      <c r="II44" s="54"/>
      <c r="IJ44" s="54"/>
      <c r="IK44" s="54"/>
      <c r="IL44" s="54"/>
      <c r="IM44" s="54"/>
      <c r="IN44" s="54"/>
      <c r="IO44" s="54"/>
      <c r="IP44" s="54"/>
      <c r="IQ44" s="54"/>
      <c r="IR44" s="54"/>
      <c r="IS44" s="54"/>
      <c r="IT44" s="54"/>
      <c r="IU44" s="54"/>
      <c r="IV44" s="54"/>
      <c r="IW44" s="54"/>
      <c r="IX44" s="54"/>
      <c r="IY44" s="54"/>
      <c r="IZ44" s="54"/>
      <c r="JA44" s="54"/>
      <c r="JB44" s="54"/>
      <c r="JC44" s="54"/>
      <c r="JD44" s="54"/>
      <c r="JE44" s="54"/>
      <c r="JF44" s="54"/>
      <c r="JG44" s="54"/>
      <c r="JH44" s="54"/>
      <c r="JI44" s="54"/>
      <c r="JJ44" s="54"/>
      <c r="JK44" s="54"/>
      <c r="JL44" s="54"/>
      <c r="JM44" s="54"/>
      <c r="JN44" s="54"/>
      <c r="JO44" s="54"/>
      <c r="JP44" s="54"/>
      <c r="JQ44" s="54"/>
      <c r="JR44" s="54"/>
      <c r="JS44" s="54"/>
      <c r="JT44" s="54"/>
      <c r="JU44" s="54"/>
      <c r="JV44" s="54"/>
      <c r="JW44" s="54"/>
      <c r="JX44" s="54"/>
      <c r="JY44" s="54"/>
      <c r="JZ44" s="54"/>
      <c r="KA44" s="54"/>
      <c r="KB44" s="54"/>
      <c r="KC44" s="54"/>
      <c r="KD44" s="54"/>
      <c r="KE44" s="54"/>
      <c r="KF44" s="54"/>
      <c r="KG44" s="54"/>
      <c r="KH44" s="54"/>
      <c r="KI44" s="54"/>
      <c r="KJ44" s="54"/>
      <c r="KK44" s="54"/>
      <c r="KL44" s="54"/>
      <c r="KM44" s="54"/>
      <c r="KN44" s="54"/>
      <c r="KO44" s="54"/>
      <c r="KW44" s="208" t="s">
        <v>1435</v>
      </c>
    </row>
    <row r="45" spans="1:309" x14ac:dyDescent="0.35">
      <c r="A45" s="27" t="s">
        <v>908</v>
      </c>
      <c r="B45" s="54"/>
      <c r="C45" s="54"/>
      <c r="D45" s="54"/>
      <c r="E45" s="54"/>
      <c r="F45" s="54"/>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54"/>
      <c r="BN45" s="54"/>
      <c r="BO45" s="54"/>
      <c r="BP45" s="54"/>
      <c r="BQ45" s="54"/>
      <c r="BR45" s="54"/>
      <c r="BS45" s="54"/>
      <c r="BT45" s="54"/>
      <c r="BU45" s="54"/>
      <c r="BV45" s="54"/>
      <c r="BW45" s="54"/>
      <c r="BX45" s="54"/>
      <c r="BY45" s="54"/>
      <c r="BZ45" s="54"/>
      <c r="CA45" s="54"/>
      <c r="CB45" s="54"/>
      <c r="CC45" s="54"/>
      <c r="CD45" s="54"/>
      <c r="CE45" s="54"/>
      <c r="CF45" s="54"/>
      <c r="CG45" s="54"/>
      <c r="CH45" s="54"/>
      <c r="CI45" s="54"/>
      <c r="CJ45" s="54"/>
      <c r="CK45" s="54"/>
      <c r="CL45" s="54"/>
      <c r="CM45" s="54"/>
      <c r="CN45" s="54"/>
      <c r="CO45" s="54"/>
      <c r="CP45" s="54"/>
      <c r="CQ45" s="54"/>
      <c r="CR45" s="54"/>
      <c r="CS45" s="54"/>
      <c r="CT45" s="54"/>
      <c r="CU45" s="54"/>
      <c r="CV45" s="54"/>
      <c r="CW45" s="54"/>
      <c r="CX45" s="54"/>
      <c r="CY45" s="54"/>
      <c r="CZ45" s="54"/>
      <c r="DA45" s="54"/>
      <c r="DB45" s="54"/>
      <c r="DC45" s="54"/>
      <c r="DD45" s="54"/>
      <c r="DE45" s="54"/>
      <c r="DF45" s="54"/>
      <c r="DG45" s="54"/>
      <c r="DH45" s="54"/>
      <c r="DI45" s="54"/>
      <c r="DJ45" s="54"/>
      <c r="DK45" s="54"/>
      <c r="DL45" s="54"/>
      <c r="DM45" s="54"/>
      <c r="DN45" s="54"/>
      <c r="DO45" s="54"/>
      <c r="DP45" s="54"/>
      <c r="DQ45" s="54"/>
      <c r="DR45" s="54"/>
      <c r="DS45" s="54"/>
      <c r="DT45" s="54"/>
      <c r="DU45" s="54"/>
      <c r="DV45" s="54"/>
      <c r="DW45" s="54"/>
      <c r="DX45" s="54"/>
      <c r="DY45" s="54"/>
      <c r="DZ45" s="54"/>
      <c r="EA45" s="54"/>
      <c r="EB45" s="54"/>
      <c r="EC45" s="54"/>
      <c r="ED45" s="54"/>
      <c r="EE45" s="54"/>
      <c r="EF45" s="54"/>
      <c r="EG45" s="54"/>
      <c r="EH45" s="54"/>
      <c r="EI45" s="54"/>
      <c r="EJ45" s="54"/>
      <c r="EK45" s="54"/>
      <c r="EL45" s="54"/>
      <c r="EM45" s="54"/>
      <c r="EN45" s="54"/>
      <c r="EO45" s="54"/>
      <c r="EP45" s="54"/>
      <c r="EQ45" s="54"/>
      <c r="ER45" s="54"/>
      <c r="ES45" s="54"/>
      <c r="ET45" s="54"/>
      <c r="EU45" s="54"/>
      <c r="EV45" s="54"/>
      <c r="EW45" s="54"/>
      <c r="EX45" s="54"/>
      <c r="EY45" s="54"/>
      <c r="EZ45" s="54"/>
      <c r="FA45" s="54"/>
      <c r="FB45" s="54"/>
      <c r="FC45" s="54"/>
      <c r="FD45" s="54"/>
      <c r="FE45" s="54"/>
      <c r="FF45" s="54"/>
      <c r="FG45" s="54"/>
      <c r="FH45" s="54"/>
      <c r="FI45" s="54"/>
      <c r="FJ45" s="54"/>
      <c r="FK45" s="54"/>
      <c r="FL45" s="54"/>
      <c r="FM45" s="54"/>
      <c r="FN45" s="54"/>
      <c r="FO45" s="54"/>
      <c r="FP45" s="54"/>
      <c r="FQ45" s="54"/>
      <c r="FR45" s="54"/>
      <c r="FS45" s="54"/>
      <c r="FT45" s="54"/>
      <c r="FU45" s="54"/>
      <c r="FV45" s="54"/>
      <c r="FW45" s="54"/>
      <c r="FX45" s="54"/>
      <c r="FY45" s="54"/>
      <c r="FZ45" s="54"/>
      <c r="GA45" s="54"/>
      <c r="GB45" s="54"/>
      <c r="GC45" s="54"/>
      <c r="GD45" s="54"/>
      <c r="GE45" s="54"/>
      <c r="GF45" s="54"/>
      <c r="GG45" s="54"/>
      <c r="GH45" s="54"/>
      <c r="GI45" s="54"/>
      <c r="GJ45" s="54"/>
      <c r="GK45" s="54"/>
      <c r="GL45" s="54"/>
      <c r="GM45" s="54"/>
      <c r="GN45" s="54"/>
      <c r="GO45" s="54"/>
      <c r="GP45" s="54"/>
      <c r="GQ45" s="54"/>
      <c r="GR45" s="54"/>
      <c r="GS45" s="54"/>
      <c r="GT45" s="54"/>
      <c r="GU45" s="54"/>
      <c r="GV45" s="54"/>
      <c r="GW45" s="54"/>
      <c r="GX45" s="54"/>
      <c r="GY45" s="54"/>
      <c r="GZ45" s="54"/>
      <c r="HA45" s="54"/>
      <c r="HB45" s="54"/>
      <c r="HC45" s="54"/>
      <c r="HD45" s="54"/>
      <c r="HE45" s="54"/>
      <c r="HF45" s="54"/>
      <c r="HG45" s="54"/>
      <c r="HH45" s="54"/>
      <c r="HI45" s="54"/>
      <c r="HJ45" s="54"/>
      <c r="HK45" s="54"/>
      <c r="HL45" s="54"/>
      <c r="HM45" s="54"/>
      <c r="HN45" s="54"/>
      <c r="HO45" s="54"/>
      <c r="HP45" s="54"/>
      <c r="HQ45" s="54"/>
      <c r="HR45" s="54"/>
      <c r="HS45" s="54"/>
      <c r="HT45" s="54"/>
      <c r="HU45" s="54"/>
      <c r="HV45" s="54"/>
      <c r="HW45" s="54"/>
      <c r="HX45" s="54"/>
      <c r="HY45" s="54"/>
      <c r="HZ45" s="54"/>
      <c r="IA45" s="54"/>
      <c r="IB45" s="54"/>
      <c r="IC45" s="54"/>
      <c r="ID45" s="54"/>
      <c r="IE45" s="54"/>
      <c r="IF45" s="54"/>
      <c r="IG45" s="54"/>
      <c r="IH45" s="54"/>
      <c r="II45" s="54"/>
      <c r="IJ45" s="54"/>
      <c r="IK45" s="54"/>
      <c r="IL45" s="54"/>
      <c r="IM45" s="54"/>
      <c r="IN45" s="54"/>
      <c r="IO45" s="54"/>
      <c r="IP45" s="54"/>
      <c r="IQ45" s="54"/>
      <c r="IR45" s="54"/>
      <c r="IS45" s="54"/>
      <c r="IT45" s="54"/>
      <c r="IU45" s="54"/>
      <c r="IV45" s="54"/>
      <c r="IW45" s="54"/>
      <c r="IX45" s="54"/>
      <c r="IY45" s="54"/>
      <c r="IZ45" s="54"/>
      <c r="JA45" s="54"/>
      <c r="JB45" s="54"/>
      <c r="JC45" s="54"/>
      <c r="JD45" s="54"/>
      <c r="JE45" s="54"/>
      <c r="JF45" s="54"/>
      <c r="JG45" s="54"/>
      <c r="JH45" s="54"/>
      <c r="JI45" s="54"/>
      <c r="JJ45" s="54"/>
      <c r="JK45" s="54"/>
      <c r="JL45" s="54"/>
      <c r="JM45" s="54"/>
      <c r="JN45" s="54"/>
      <c r="JO45" s="54"/>
      <c r="JP45" s="54"/>
      <c r="JQ45" s="54"/>
      <c r="JR45" s="54"/>
      <c r="JS45" s="54"/>
      <c r="JT45" s="54"/>
      <c r="JU45" s="54"/>
      <c r="JV45" s="54"/>
      <c r="JW45" s="54"/>
      <c r="JX45" s="54"/>
      <c r="JY45" s="54"/>
      <c r="JZ45" s="54"/>
      <c r="KA45" s="54"/>
      <c r="KB45" s="54"/>
      <c r="KC45" s="54"/>
      <c r="KD45" s="54"/>
      <c r="KE45" s="54"/>
      <c r="KF45" s="54"/>
      <c r="KG45" s="54"/>
      <c r="KH45" s="54"/>
      <c r="KI45" s="54"/>
      <c r="KJ45" s="54"/>
      <c r="KK45" s="54"/>
      <c r="KL45" s="54"/>
      <c r="KM45" s="54"/>
      <c r="KN45" s="54"/>
      <c r="KO45" s="54"/>
      <c r="KW45" s="208" t="s">
        <v>1436</v>
      </c>
    </row>
    <row r="46" spans="1:309" x14ac:dyDescent="0.35">
      <c r="A46" s="27" t="s">
        <v>909</v>
      </c>
      <c r="B46" s="54"/>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c r="BR46" s="54"/>
      <c r="BS46" s="54"/>
      <c r="BT46" s="54"/>
      <c r="BU46" s="54"/>
      <c r="BV46" s="54"/>
      <c r="BW46" s="54"/>
      <c r="BX46" s="54"/>
      <c r="BY46" s="54"/>
      <c r="BZ46" s="54"/>
      <c r="CA46" s="54"/>
      <c r="CB46" s="54"/>
      <c r="CC46" s="54"/>
      <c r="CD46" s="54"/>
      <c r="CE46" s="54"/>
      <c r="CF46" s="54"/>
      <c r="CG46" s="54"/>
      <c r="CH46" s="54"/>
      <c r="CI46" s="54"/>
      <c r="CJ46" s="54"/>
      <c r="CK46" s="54"/>
      <c r="CL46" s="54"/>
      <c r="CM46" s="54"/>
      <c r="CN46" s="54"/>
      <c r="CO46" s="54"/>
      <c r="CP46" s="54"/>
      <c r="CQ46" s="54"/>
      <c r="CR46" s="54"/>
      <c r="CS46" s="54"/>
      <c r="CT46" s="54"/>
      <c r="CU46" s="54"/>
      <c r="CV46" s="54"/>
      <c r="CW46" s="54"/>
      <c r="CX46" s="54"/>
      <c r="CY46" s="54"/>
      <c r="CZ46" s="54"/>
      <c r="DA46" s="54"/>
      <c r="DB46" s="54"/>
      <c r="DC46" s="54"/>
      <c r="DD46" s="54"/>
      <c r="DE46" s="54"/>
      <c r="DF46" s="54"/>
      <c r="DG46" s="54"/>
      <c r="DH46" s="54"/>
      <c r="DI46" s="54"/>
      <c r="DJ46" s="54"/>
      <c r="DK46" s="54"/>
      <c r="DL46" s="54"/>
      <c r="DM46" s="54"/>
      <c r="DN46" s="54"/>
      <c r="DO46" s="54"/>
      <c r="DP46" s="54"/>
      <c r="DQ46" s="54"/>
      <c r="DR46" s="54"/>
      <c r="DS46" s="54"/>
      <c r="DT46" s="54"/>
      <c r="DU46" s="54"/>
      <c r="DV46" s="54"/>
      <c r="DW46" s="54"/>
      <c r="DX46" s="54"/>
      <c r="DY46" s="54"/>
      <c r="DZ46" s="54"/>
      <c r="EA46" s="54"/>
      <c r="EB46" s="54"/>
      <c r="EC46" s="54"/>
      <c r="ED46" s="54"/>
      <c r="EE46" s="54"/>
      <c r="EF46" s="54"/>
      <c r="EG46" s="54"/>
      <c r="EH46" s="54"/>
      <c r="EI46" s="54"/>
      <c r="EJ46" s="54"/>
      <c r="EK46" s="54"/>
      <c r="EL46" s="54"/>
      <c r="EM46" s="54"/>
      <c r="EN46" s="54"/>
      <c r="EO46" s="54"/>
      <c r="EP46" s="54"/>
      <c r="EQ46" s="54"/>
      <c r="ER46" s="54"/>
      <c r="ES46" s="54"/>
      <c r="ET46" s="54"/>
      <c r="EU46" s="54"/>
      <c r="EV46" s="54"/>
      <c r="EW46" s="54"/>
      <c r="EX46" s="54"/>
      <c r="EY46" s="54"/>
      <c r="EZ46" s="54"/>
      <c r="FA46" s="54"/>
      <c r="FB46" s="54"/>
      <c r="FC46" s="54"/>
      <c r="FD46" s="54"/>
      <c r="FE46" s="54"/>
      <c r="FF46" s="54"/>
      <c r="FG46" s="54"/>
      <c r="FH46" s="54"/>
      <c r="FI46" s="54"/>
      <c r="FJ46" s="54"/>
      <c r="FK46" s="54"/>
      <c r="FL46" s="54"/>
      <c r="FM46" s="54"/>
      <c r="FN46" s="54"/>
      <c r="FO46" s="54"/>
      <c r="FP46" s="54"/>
      <c r="FQ46" s="54"/>
      <c r="FR46" s="54"/>
      <c r="FS46" s="54"/>
      <c r="FT46" s="54"/>
      <c r="FU46" s="54"/>
      <c r="FV46" s="54"/>
      <c r="FW46" s="54"/>
      <c r="FX46" s="54"/>
      <c r="FY46" s="54"/>
      <c r="FZ46" s="54"/>
      <c r="GA46" s="54"/>
      <c r="GB46" s="54"/>
      <c r="GC46" s="54"/>
      <c r="GD46" s="54"/>
      <c r="GE46" s="54"/>
      <c r="GF46" s="54"/>
      <c r="GG46" s="54"/>
      <c r="GH46" s="54"/>
      <c r="GI46" s="54"/>
      <c r="GJ46" s="54"/>
      <c r="GK46" s="54"/>
      <c r="GL46" s="54"/>
      <c r="GM46" s="54"/>
      <c r="GN46" s="54"/>
      <c r="GO46" s="54"/>
      <c r="GP46" s="54"/>
      <c r="GQ46" s="54"/>
      <c r="GR46" s="54"/>
      <c r="GS46" s="54"/>
      <c r="GT46" s="54"/>
      <c r="GU46" s="54"/>
      <c r="GV46" s="54"/>
      <c r="GW46" s="54"/>
      <c r="GX46" s="54"/>
      <c r="GY46" s="54"/>
      <c r="GZ46" s="54"/>
      <c r="HA46" s="54"/>
      <c r="HB46" s="54"/>
      <c r="HC46" s="54"/>
      <c r="HD46" s="54"/>
      <c r="HE46" s="54"/>
      <c r="HF46" s="54"/>
      <c r="HG46" s="54"/>
      <c r="HH46" s="54"/>
      <c r="HI46" s="54"/>
      <c r="HJ46" s="54"/>
      <c r="HK46" s="54"/>
      <c r="HL46" s="54"/>
      <c r="HM46" s="54"/>
      <c r="HN46" s="54"/>
      <c r="HO46" s="54"/>
      <c r="HP46" s="54"/>
      <c r="HQ46" s="54"/>
      <c r="HR46" s="54"/>
      <c r="HS46" s="54"/>
      <c r="HT46" s="54"/>
      <c r="HU46" s="54"/>
      <c r="HV46" s="54"/>
      <c r="HW46" s="54"/>
      <c r="HX46" s="54"/>
      <c r="HY46" s="54"/>
      <c r="HZ46" s="54"/>
      <c r="IA46" s="54"/>
      <c r="IB46" s="54"/>
      <c r="IC46" s="54"/>
      <c r="ID46" s="54"/>
      <c r="IE46" s="54"/>
      <c r="IF46" s="54"/>
      <c r="IG46" s="54"/>
      <c r="IH46" s="54"/>
      <c r="II46" s="54"/>
      <c r="IJ46" s="54"/>
      <c r="IK46" s="54"/>
      <c r="IL46" s="54"/>
      <c r="IM46" s="54"/>
      <c r="IN46" s="54"/>
      <c r="IO46" s="54"/>
      <c r="IP46" s="54"/>
      <c r="IQ46" s="54"/>
      <c r="IR46" s="54"/>
      <c r="IS46" s="54"/>
      <c r="IT46" s="54"/>
      <c r="IU46" s="54"/>
      <c r="IV46" s="54"/>
      <c r="IW46" s="54"/>
      <c r="IX46" s="54"/>
      <c r="IY46" s="54"/>
      <c r="IZ46" s="54"/>
      <c r="JA46" s="54"/>
      <c r="JB46" s="54"/>
      <c r="JC46" s="54"/>
      <c r="JD46" s="54"/>
      <c r="JE46" s="54"/>
      <c r="JF46" s="54"/>
      <c r="JG46" s="54"/>
      <c r="JH46" s="54"/>
      <c r="JI46" s="54"/>
      <c r="JJ46" s="54"/>
      <c r="JK46" s="54"/>
      <c r="JL46" s="54"/>
      <c r="JM46" s="54"/>
      <c r="JN46" s="54"/>
      <c r="JO46" s="54"/>
      <c r="JP46" s="54"/>
      <c r="JQ46" s="54"/>
      <c r="JR46" s="54"/>
      <c r="JS46" s="54"/>
      <c r="JT46" s="54"/>
      <c r="JU46" s="54"/>
      <c r="JV46" s="54"/>
      <c r="JW46" s="54"/>
      <c r="JX46" s="54"/>
      <c r="JY46" s="54"/>
      <c r="JZ46" s="54"/>
      <c r="KA46" s="54"/>
      <c r="KB46" s="54"/>
      <c r="KC46" s="54"/>
      <c r="KD46" s="54"/>
      <c r="KE46" s="54"/>
      <c r="KF46" s="54"/>
      <c r="KG46" s="54"/>
      <c r="KH46" s="54"/>
      <c r="KI46" s="54"/>
      <c r="KJ46" s="54"/>
      <c r="KK46" s="54"/>
      <c r="KL46" s="54"/>
      <c r="KM46" s="54"/>
      <c r="KN46" s="54"/>
      <c r="KO46" s="54"/>
      <c r="KW46" s="208" t="s">
        <v>1437</v>
      </c>
    </row>
    <row r="47" spans="1:309" x14ac:dyDescent="0.35">
      <c r="A47" s="27" t="s">
        <v>910</v>
      </c>
      <c r="B47" s="54"/>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54"/>
      <c r="BO47" s="54"/>
      <c r="BP47" s="54"/>
      <c r="BQ47" s="54"/>
      <c r="BR47" s="54"/>
      <c r="BS47" s="54"/>
      <c r="BT47" s="54"/>
      <c r="BU47" s="54"/>
      <c r="BV47" s="54"/>
      <c r="BW47" s="54"/>
      <c r="BX47" s="54"/>
      <c r="BY47" s="54"/>
      <c r="BZ47" s="54"/>
      <c r="CA47" s="54"/>
      <c r="CB47" s="54"/>
      <c r="CC47" s="54"/>
      <c r="CD47" s="54"/>
      <c r="CE47" s="54"/>
      <c r="CF47" s="54"/>
      <c r="CG47" s="54"/>
      <c r="CH47" s="54"/>
      <c r="CI47" s="54"/>
      <c r="CJ47" s="54"/>
      <c r="CK47" s="54"/>
      <c r="CL47" s="54"/>
      <c r="CM47" s="54"/>
      <c r="CN47" s="54"/>
      <c r="CO47" s="54"/>
      <c r="CP47" s="54"/>
      <c r="CQ47" s="54"/>
      <c r="CR47" s="54"/>
      <c r="CS47" s="54"/>
      <c r="CT47" s="54"/>
      <c r="CU47" s="54"/>
      <c r="CV47" s="54"/>
      <c r="CW47" s="54"/>
      <c r="CX47" s="54"/>
      <c r="CY47" s="54"/>
      <c r="CZ47" s="54"/>
      <c r="DA47" s="54"/>
      <c r="DB47" s="54"/>
      <c r="DC47" s="54"/>
      <c r="DD47" s="54"/>
      <c r="DE47" s="54"/>
      <c r="DF47" s="54"/>
      <c r="DG47" s="54"/>
      <c r="DH47" s="54"/>
      <c r="DI47" s="54"/>
      <c r="DJ47" s="54"/>
      <c r="DK47" s="54"/>
      <c r="DL47" s="54"/>
      <c r="DM47" s="54"/>
      <c r="DN47" s="54"/>
      <c r="DO47" s="54"/>
      <c r="DP47" s="54"/>
      <c r="DQ47" s="54"/>
      <c r="DR47" s="54"/>
      <c r="DS47" s="54"/>
      <c r="DT47" s="54"/>
      <c r="DU47" s="54"/>
      <c r="DV47" s="54"/>
      <c r="DW47" s="54"/>
      <c r="DX47" s="54"/>
      <c r="DY47" s="54"/>
      <c r="DZ47" s="54"/>
      <c r="EA47" s="54"/>
      <c r="EB47" s="54"/>
      <c r="EC47" s="54"/>
      <c r="ED47" s="54"/>
      <c r="EE47" s="54"/>
      <c r="EF47" s="54"/>
      <c r="EG47" s="54"/>
      <c r="EH47" s="54"/>
      <c r="EI47" s="54"/>
      <c r="EJ47" s="54"/>
      <c r="EK47" s="54"/>
      <c r="EL47" s="54"/>
      <c r="EM47" s="54"/>
      <c r="EN47" s="54"/>
      <c r="EO47" s="54"/>
      <c r="EP47" s="54"/>
      <c r="EQ47" s="54"/>
      <c r="ER47" s="54"/>
      <c r="ES47" s="54"/>
      <c r="ET47" s="54"/>
      <c r="EU47" s="54"/>
      <c r="EV47" s="54"/>
      <c r="EW47" s="54"/>
      <c r="EX47" s="54"/>
      <c r="EY47" s="54"/>
      <c r="EZ47" s="54"/>
      <c r="FA47" s="54"/>
      <c r="FB47" s="54"/>
      <c r="FC47" s="54"/>
      <c r="FD47" s="54"/>
      <c r="FE47" s="54"/>
      <c r="FF47" s="54"/>
      <c r="FG47" s="54"/>
      <c r="FH47" s="54"/>
      <c r="FI47" s="54"/>
      <c r="FJ47" s="54"/>
      <c r="FK47" s="54"/>
      <c r="FL47" s="54"/>
      <c r="FM47" s="54"/>
      <c r="FN47" s="54"/>
      <c r="FO47" s="54"/>
      <c r="FP47" s="54"/>
      <c r="FQ47" s="54"/>
      <c r="FR47" s="54"/>
      <c r="FS47" s="54"/>
      <c r="FT47" s="54"/>
      <c r="FU47" s="54"/>
      <c r="FV47" s="54"/>
      <c r="FW47" s="54"/>
      <c r="FX47" s="54"/>
      <c r="FY47" s="54"/>
      <c r="FZ47" s="54"/>
      <c r="GA47" s="54"/>
      <c r="GB47" s="54"/>
      <c r="GC47" s="54"/>
      <c r="GD47" s="54"/>
      <c r="GE47" s="54"/>
      <c r="GF47" s="54"/>
      <c r="GG47" s="54"/>
      <c r="GH47" s="54"/>
      <c r="GI47" s="54"/>
      <c r="GJ47" s="54"/>
      <c r="GK47" s="54"/>
      <c r="GL47" s="54"/>
      <c r="GM47" s="54"/>
      <c r="GN47" s="54"/>
      <c r="GO47" s="54"/>
      <c r="GP47" s="54"/>
      <c r="GQ47" s="54"/>
      <c r="GR47" s="54"/>
      <c r="GS47" s="54"/>
      <c r="GT47" s="54"/>
      <c r="GU47" s="54"/>
      <c r="GV47" s="54"/>
      <c r="GW47" s="54"/>
      <c r="GX47" s="54"/>
      <c r="GY47" s="54"/>
      <c r="GZ47" s="54"/>
      <c r="HA47" s="54"/>
      <c r="HB47" s="54"/>
      <c r="HC47" s="54"/>
      <c r="HD47" s="54"/>
      <c r="HE47" s="54"/>
      <c r="HF47" s="54"/>
      <c r="HG47" s="54"/>
      <c r="HH47" s="54"/>
      <c r="HI47" s="54"/>
      <c r="HJ47" s="54"/>
      <c r="HK47" s="54"/>
      <c r="HL47" s="54"/>
      <c r="HM47" s="54"/>
      <c r="HN47" s="54"/>
      <c r="HO47" s="54"/>
      <c r="HP47" s="54"/>
      <c r="HQ47" s="54"/>
      <c r="HR47" s="54"/>
      <c r="HS47" s="54"/>
      <c r="HT47" s="54"/>
      <c r="HU47" s="54"/>
      <c r="HV47" s="54"/>
      <c r="HW47" s="54"/>
      <c r="HX47" s="54"/>
      <c r="HY47" s="54"/>
      <c r="HZ47" s="54"/>
      <c r="IA47" s="54"/>
      <c r="IB47" s="54"/>
      <c r="IC47" s="54"/>
      <c r="ID47" s="54"/>
      <c r="IE47" s="54"/>
      <c r="IF47" s="54"/>
      <c r="IG47" s="54"/>
      <c r="IH47" s="54"/>
      <c r="II47" s="54"/>
      <c r="IJ47" s="54"/>
      <c r="IK47" s="54"/>
      <c r="IL47" s="54"/>
      <c r="IM47" s="54"/>
      <c r="IN47" s="54"/>
      <c r="IO47" s="54"/>
      <c r="IP47" s="54"/>
      <c r="IQ47" s="54"/>
      <c r="IR47" s="54"/>
      <c r="IS47" s="54"/>
      <c r="IT47" s="54"/>
      <c r="IU47" s="54"/>
      <c r="IV47" s="54"/>
      <c r="IW47" s="54"/>
      <c r="IX47" s="54"/>
      <c r="IY47" s="54"/>
      <c r="IZ47" s="54"/>
      <c r="JA47" s="54"/>
      <c r="JB47" s="54"/>
      <c r="JC47" s="54"/>
      <c r="JD47" s="54"/>
      <c r="JE47" s="54"/>
      <c r="JF47" s="54"/>
      <c r="JG47" s="54"/>
      <c r="JH47" s="54"/>
      <c r="JI47" s="54"/>
      <c r="JJ47" s="54"/>
      <c r="JK47" s="54"/>
      <c r="JL47" s="54"/>
      <c r="JM47" s="54"/>
      <c r="JN47" s="54"/>
      <c r="JO47" s="54"/>
      <c r="JP47" s="54"/>
      <c r="JQ47" s="54"/>
      <c r="JR47" s="54"/>
      <c r="JS47" s="54"/>
      <c r="JT47" s="54"/>
      <c r="JU47" s="54"/>
      <c r="JV47" s="54"/>
      <c r="JW47" s="54"/>
      <c r="JX47" s="54"/>
      <c r="JY47" s="54"/>
      <c r="JZ47" s="54"/>
      <c r="KA47" s="54"/>
      <c r="KB47" s="54"/>
      <c r="KC47" s="54"/>
      <c r="KD47" s="54"/>
      <c r="KE47" s="54"/>
      <c r="KF47" s="54"/>
      <c r="KG47" s="54"/>
      <c r="KH47" s="54"/>
      <c r="KI47" s="54"/>
      <c r="KJ47" s="54"/>
      <c r="KK47" s="54"/>
      <c r="KL47" s="54"/>
      <c r="KM47" s="54"/>
      <c r="KN47" s="54"/>
      <c r="KO47" s="54"/>
      <c r="KW47" s="208" t="s">
        <v>1438</v>
      </c>
    </row>
    <row r="48" spans="1:309" x14ac:dyDescent="0.35">
      <c r="A48" s="27" t="s">
        <v>911</v>
      </c>
      <c r="B48" s="54"/>
      <c r="C48" s="54"/>
      <c r="D48" s="54"/>
      <c r="E48" s="54"/>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54"/>
      <c r="BP48" s="54"/>
      <c r="BQ48" s="54"/>
      <c r="BR48" s="54"/>
      <c r="BS48" s="54"/>
      <c r="BT48" s="54"/>
      <c r="BU48" s="54"/>
      <c r="BV48" s="54"/>
      <c r="BW48" s="54"/>
      <c r="BX48" s="54"/>
      <c r="BY48" s="54"/>
      <c r="BZ48" s="54"/>
      <c r="CA48" s="54"/>
      <c r="CB48" s="54"/>
      <c r="CC48" s="54"/>
      <c r="CD48" s="54"/>
      <c r="CE48" s="54"/>
      <c r="CF48" s="54"/>
      <c r="CG48" s="54"/>
      <c r="CH48" s="54"/>
      <c r="CI48" s="54"/>
      <c r="CJ48" s="54"/>
      <c r="CK48" s="54"/>
      <c r="CL48" s="54"/>
      <c r="CM48" s="54"/>
      <c r="CN48" s="54"/>
      <c r="CO48" s="54"/>
      <c r="CP48" s="54"/>
      <c r="CQ48" s="54"/>
      <c r="CR48" s="54"/>
      <c r="CS48" s="54"/>
      <c r="CT48" s="54"/>
      <c r="CU48" s="54"/>
      <c r="CV48" s="54"/>
      <c r="CW48" s="54"/>
      <c r="CX48" s="54"/>
      <c r="CY48" s="54"/>
      <c r="CZ48" s="54"/>
      <c r="DA48" s="54"/>
      <c r="DB48" s="54"/>
      <c r="DC48" s="54"/>
      <c r="DD48" s="54"/>
      <c r="DE48" s="54"/>
      <c r="DF48" s="54"/>
      <c r="DG48" s="54"/>
      <c r="DH48" s="54"/>
      <c r="DI48" s="54"/>
      <c r="DJ48" s="54"/>
      <c r="DK48" s="54"/>
      <c r="DL48" s="54"/>
      <c r="DM48" s="54"/>
      <c r="DN48" s="54"/>
      <c r="DO48" s="54"/>
      <c r="DP48" s="54"/>
      <c r="DQ48" s="54"/>
      <c r="DR48" s="54"/>
      <c r="DS48" s="54"/>
      <c r="DT48" s="54"/>
      <c r="DU48" s="54"/>
      <c r="DV48" s="54"/>
      <c r="DW48" s="54"/>
      <c r="DX48" s="54"/>
      <c r="DY48" s="54"/>
      <c r="DZ48" s="54"/>
      <c r="EA48" s="54"/>
      <c r="EB48" s="54"/>
      <c r="EC48" s="54"/>
      <c r="ED48" s="54"/>
      <c r="EE48" s="54"/>
      <c r="EF48" s="54"/>
      <c r="EG48" s="54"/>
      <c r="EH48" s="54"/>
      <c r="EI48" s="54"/>
      <c r="EJ48" s="54"/>
      <c r="EK48" s="54"/>
      <c r="EL48" s="54"/>
      <c r="EM48" s="54"/>
      <c r="EN48" s="54"/>
      <c r="EO48" s="54"/>
      <c r="EP48" s="54"/>
      <c r="EQ48" s="54"/>
      <c r="ER48" s="54"/>
      <c r="ES48" s="54"/>
      <c r="ET48" s="54"/>
      <c r="EU48" s="54"/>
      <c r="EV48" s="54"/>
      <c r="EW48" s="54"/>
      <c r="EX48" s="54"/>
      <c r="EY48" s="54"/>
      <c r="EZ48" s="54"/>
      <c r="FA48" s="54"/>
      <c r="FB48" s="54"/>
      <c r="FC48" s="54"/>
      <c r="FD48" s="54"/>
      <c r="FE48" s="54"/>
      <c r="FF48" s="54"/>
      <c r="FG48" s="54"/>
      <c r="FH48" s="54"/>
      <c r="FI48" s="54"/>
      <c r="FJ48" s="54"/>
      <c r="FK48" s="54"/>
      <c r="FL48" s="54"/>
      <c r="FM48" s="54"/>
      <c r="FN48" s="54"/>
      <c r="FO48" s="54"/>
      <c r="FP48" s="54"/>
      <c r="FQ48" s="54"/>
      <c r="FR48" s="54"/>
      <c r="FS48" s="54"/>
      <c r="FT48" s="54"/>
      <c r="FU48" s="54"/>
      <c r="FV48" s="54"/>
      <c r="FW48" s="54"/>
      <c r="FX48" s="54"/>
      <c r="FY48" s="54"/>
      <c r="FZ48" s="54"/>
      <c r="GA48" s="54"/>
      <c r="GB48" s="54"/>
      <c r="GC48" s="54"/>
      <c r="GD48" s="54"/>
      <c r="GE48" s="54"/>
      <c r="GF48" s="54"/>
      <c r="GG48" s="54"/>
      <c r="GH48" s="54"/>
      <c r="GI48" s="54"/>
      <c r="GJ48" s="54"/>
      <c r="GK48" s="54"/>
      <c r="GL48" s="54"/>
      <c r="GM48" s="54"/>
      <c r="GN48" s="54"/>
      <c r="GO48" s="54"/>
      <c r="GP48" s="54"/>
      <c r="GQ48" s="54"/>
      <c r="GR48" s="54"/>
      <c r="GS48" s="54"/>
      <c r="GT48" s="54"/>
      <c r="GU48" s="54"/>
      <c r="GV48" s="54"/>
      <c r="GW48" s="54"/>
      <c r="GX48" s="54"/>
      <c r="GY48" s="54"/>
      <c r="GZ48" s="54"/>
      <c r="HA48" s="54"/>
      <c r="HB48" s="54"/>
      <c r="HC48" s="54"/>
      <c r="HD48" s="54"/>
      <c r="HE48" s="54"/>
      <c r="HF48" s="54"/>
      <c r="HG48" s="54"/>
      <c r="HH48" s="54"/>
      <c r="HI48" s="54"/>
      <c r="HJ48" s="54"/>
      <c r="HK48" s="54"/>
      <c r="HL48" s="54"/>
      <c r="HM48" s="54"/>
      <c r="HN48" s="54"/>
      <c r="HO48" s="54"/>
      <c r="HP48" s="54"/>
      <c r="HQ48" s="54"/>
      <c r="HR48" s="54"/>
      <c r="HS48" s="54"/>
      <c r="HT48" s="54"/>
      <c r="HU48" s="54"/>
      <c r="HV48" s="54"/>
      <c r="HW48" s="54"/>
      <c r="HX48" s="54"/>
      <c r="HY48" s="54"/>
      <c r="HZ48" s="54"/>
      <c r="IA48" s="54"/>
      <c r="IB48" s="54"/>
      <c r="IC48" s="54"/>
      <c r="ID48" s="54"/>
      <c r="IE48" s="54"/>
      <c r="IF48" s="54"/>
      <c r="IG48" s="54"/>
      <c r="IH48" s="54"/>
      <c r="II48" s="54"/>
      <c r="IJ48" s="54"/>
      <c r="IK48" s="54"/>
      <c r="IL48" s="54"/>
      <c r="IM48" s="54"/>
      <c r="IN48" s="54"/>
      <c r="IO48" s="54"/>
      <c r="IP48" s="54"/>
      <c r="IQ48" s="54"/>
      <c r="IR48" s="54"/>
      <c r="IS48" s="54"/>
      <c r="IT48" s="54"/>
      <c r="IU48" s="54"/>
      <c r="IV48" s="54"/>
      <c r="IW48" s="54"/>
      <c r="IX48" s="54"/>
      <c r="IY48" s="54"/>
      <c r="IZ48" s="54"/>
      <c r="JA48" s="54"/>
      <c r="JB48" s="54"/>
      <c r="JC48" s="54"/>
      <c r="JD48" s="54"/>
      <c r="JE48" s="54"/>
      <c r="JF48" s="54"/>
      <c r="JG48" s="54"/>
      <c r="JH48" s="54"/>
      <c r="JI48" s="54"/>
      <c r="JJ48" s="54"/>
      <c r="JK48" s="54"/>
      <c r="JL48" s="54"/>
      <c r="JM48" s="54"/>
      <c r="JN48" s="54"/>
      <c r="JO48" s="54"/>
      <c r="JP48" s="54"/>
      <c r="JQ48" s="54"/>
      <c r="JR48" s="54"/>
      <c r="JS48" s="54"/>
      <c r="JT48" s="54"/>
      <c r="JU48" s="54"/>
      <c r="JV48" s="54"/>
      <c r="JW48" s="54"/>
      <c r="JX48" s="54"/>
      <c r="JY48" s="54"/>
      <c r="JZ48" s="54"/>
      <c r="KA48" s="54"/>
      <c r="KB48" s="54"/>
      <c r="KC48" s="54"/>
      <c r="KD48" s="54"/>
      <c r="KE48" s="54"/>
      <c r="KF48" s="54"/>
      <c r="KG48" s="54"/>
      <c r="KH48" s="54"/>
      <c r="KI48" s="54"/>
      <c r="KJ48" s="54"/>
      <c r="KK48" s="54"/>
      <c r="KL48" s="54"/>
      <c r="KM48" s="54"/>
      <c r="KN48" s="54"/>
      <c r="KO48" s="54"/>
      <c r="KW48" s="208" t="s">
        <v>1439</v>
      </c>
    </row>
    <row r="49" spans="1:309" x14ac:dyDescent="0.35">
      <c r="A49" s="27" t="s">
        <v>912</v>
      </c>
      <c r="B49" s="54"/>
      <c r="C49" s="54"/>
      <c r="D49" s="54"/>
      <c r="E49" s="54"/>
      <c r="F49" s="54"/>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c r="BR49" s="54"/>
      <c r="BS49" s="54"/>
      <c r="BT49" s="54"/>
      <c r="BU49" s="54"/>
      <c r="BV49" s="54"/>
      <c r="BW49" s="54"/>
      <c r="BX49" s="54"/>
      <c r="BY49" s="54"/>
      <c r="BZ49" s="54"/>
      <c r="CA49" s="54"/>
      <c r="CB49" s="54"/>
      <c r="CC49" s="54"/>
      <c r="CD49" s="54"/>
      <c r="CE49" s="54"/>
      <c r="CF49" s="54"/>
      <c r="CG49" s="54"/>
      <c r="CH49" s="54"/>
      <c r="CI49" s="54"/>
      <c r="CJ49" s="54"/>
      <c r="CK49" s="54"/>
      <c r="CL49" s="54"/>
      <c r="CM49" s="54"/>
      <c r="CN49" s="54"/>
      <c r="CO49" s="54"/>
      <c r="CP49" s="54"/>
      <c r="CQ49" s="54"/>
      <c r="CR49" s="54"/>
      <c r="CS49" s="54"/>
      <c r="CT49" s="54"/>
      <c r="CU49" s="54"/>
      <c r="CV49" s="54"/>
      <c r="CW49" s="54"/>
      <c r="CX49" s="54"/>
      <c r="CY49" s="54"/>
      <c r="CZ49" s="54"/>
      <c r="DA49" s="54"/>
      <c r="DB49" s="54"/>
      <c r="DC49" s="54"/>
      <c r="DD49" s="54"/>
      <c r="DE49" s="54"/>
      <c r="DF49" s="54"/>
      <c r="DG49" s="54"/>
      <c r="DH49" s="54"/>
      <c r="DI49" s="54"/>
      <c r="DJ49" s="54"/>
      <c r="DK49" s="54"/>
      <c r="DL49" s="54"/>
      <c r="DM49" s="54"/>
      <c r="DN49" s="54"/>
      <c r="DO49" s="54"/>
      <c r="DP49" s="54"/>
      <c r="DQ49" s="54"/>
      <c r="DR49" s="54"/>
      <c r="DS49" s="54"/>
      <c r="DT49" s="54"/>
      <c r="DU49" s="54"/>
      <c r="DV49" s="54"/>
      <c r="DW49" s="54"/>
      <c r="DX49" s="54"/>
      <c r="DY49" s="54"/>
      <c r="DZ49" s="54"/>
      <c r="EA49" s="54"/>
      <c r="EB49" s="54"/>
      <c r="EC49" s="54"/>
      <c r="ED49" s="54"/>
      <c r="EE49" s="54"/>
      <c r="EF49" s="54"/>
      <c r="EG49" s="54"/>
      <c r="EH49" s="54"/>
      <c r="EI49" s="54"/>
      <c r="EJ49" s="54"/>
      <c r="EK49" s="54"/>
      <c r="EL49" s="54"/>
      <c r="EM49" s="54"/>
      <c r="EN49" s="54"/>
      <c r="EO49" s="54"/>
      <c r="EP49" s="54"/>
      <c r="EQ49" s="54"/>
      <c r="ER49" s="54"/>
      <c r="ES49" s="54"/>
      <c r="ET49" s="54"/>
      <c r="EU49" s="54"/>
      <c r="EV49" s="54"/>
      <c r="EW49" s="54"/>
      <c r="EX49" s="54"/>
      <c r="EY49" s="54"/>
      <c r="EZ49" s="54"/>
      <c r="FA49" s="54"/>
      <c r="FB49" s="54"/>
      <c r="FC49" s="54"/>
      <c r="FD49" s="54"/>
      <c r="FE49" s="54"/>
      <c r="FF49" s="54"/>
      <c r="FG49" s="54"/>
      <c r="FH49" s="54"/>
      <c r="FI49" s="54"/>
      <c r="FJ49" s="54"/>
      <c r="FK49" s="54"/>
      <c r="FL49" s="54"/>
      <c r="FM49" s="54"/>
      <c r="FN49" s="54"/>
      <c r="FO49" s="54"/>
      <c r="FP49" s="54"/>
      <c r="FQ49" s="54"/>
      <c r="FR49" s="54"/>
      <c r="FS49" s="54"/>
      <c r="FT49" s="54"/>
      <c r="FU49" s="54"/>
      <c r="FV49" s="54"/>
      <c r="FW49" s="54"/>
      <c r="FX49" s="54"/>
      <c r="FY49" s="54"/>
      <c r="FZ49" s="54"/>
      <c r="GA49" s="54"/>
      <c r="GB49" s="54"/>
      <c r="GC49" s="54"/>
      <c r="GD49" s="54"/>
      <c r="GE49" s="54"/>
      <c r="GF49" s="54"/>
      <c r="GG49" s="54"/>
      <c r="GH49" s="54"/>
      <c r="GI49" s="54"/>
      <c r="GJ49" s="54"/>
      <c r="GK49" s="54"/>
      <c r="GL49" s="54"/>
      <c r="GM49" s="54"/>
      <c r="GN49" s="54"/>
      <c r="GO49" s="54"/>
      <c r="GP49" s="54"/>
      <c r="GQ49" s="54"/>
      <c r="GR49" s="54"/>
      <c r="GS49" s="54"/>
      <c r="GT49" s="54"/>
      <c r="GU49" s="54"/>
      <c r="GV49" s="54"/>
      <c r="GW49" s="54"/>
      <c r="GX49" s="54"/>
      <c r="GY49" s="54"/>
      <c r="GZ49" s="54"/>
      <c r="HA49" s="54"/>
      <c r="HB49" s="54"/>
      <c r="HC49" s="54"/>
      <c r="HD49" s="54"/>
      <c r="HE49" s="54"/>
      <c r="HF49" s="54"/>
      <c r="HG49" s="54"/>
      <c r="HH49" s="54"/>
      <c r="HI49" s="54"/>
      <c r="HJ49" s="54"/>
      <c r="HK49" s="54"/>
      <c r="HL49" s="54"/>
      <c r="HM49" s="54"/>
      <c r="HN49" s="54"/>
      <c r="HO49" s="54"/>
      <c r="HP49" s="54"/>
      <c r="HQ49" s="54"/>
      <c r="HR49" s="54"/>
      <c r="HS49" s="54"/>
      <c r="HT49" s="54"/>
      <c r="HU49" s="54"/>
      <c r="HV49" s="54"/>
      <c r="HW49" s="54"/>
      <c r="HX49" s="54"/>
      <c r="HY49" s="54"/>
      <c r="HZ49" s="54"/>
      <c r="IA49" s="54"/>
      <c r="IB49" s="54"/>
      <c r="IC49" s="54"/>
      <c r="ID49" s="54"/>
      <c r="IE49" s="54"/>
      <c r="IF49" s="54"/>
      <c r="IG49" s="54"/>
      <c r="IH49" s="54"/>
      <c r="II49" s="54"/>
      <c r="IJ49" s="54"/>
      <c r="IK49" s="54"/>
      <c r="IL49" s="54"/>
      <c r="IM49" s="54"/>
      <c r="IN49" s="54"/>
      <c r="IO49" s="54"/>
      <c r="IP49" s="54"/>
      <c r="IQ49" s="54"/>
      <c r="IR49" s="54"/>
      <c r="IS49" s="54"/>
      <c r="IT49" s="54"/>
      <c r="IU49" s="54"/>
      <c r="IV49" s="54"/>
      <c r="IW49" s="54"/>
      <c r="IX49" s="54"/>
      <c r="IY49" s="54"/>
      <c r="IZ49" s="54"/>
      <c r="JA49" s="54"/>
      <c r="JB49" s="54"/>
      <c r="JC49" s="54"/>
      <c r="JD49" s="54"/>
      <c r="JE49" s="54"/>
      <c r="JF49" s="54"/>
      <c r="JG49" s="54"/>
      <c r="JH49" s="54"/>
      <c r="JI49" s="54"/>
      <c r="JJ49" s="54"/>
      <c r="JK49" s="54"/>
      <c r="JL49" s="54"/>
      <c r="JM49" s="54"/>
      <c r="JN49" s="54"/>
      <c r="JO49" s="54"/>
      <c r="JP49" s="54"/>
      <c r="JQ49" s="54"/>
      <c r="JR49" s="54"/>
      <c r="JS49" s="54"/>
      <c r="JT49" s="54"/>
      <c r="JU49" s="54"/>
      <c r="JV49" s="54"/>
      <c r="JW49" s="54"/>
      <c r="JX49" s="54"/>
      <c r="JY49" s="54"/>
      <c r="JZ49" s="54"/>
      <c r="KA49" s="54"/>
      <c r="KB49" s="54"/>
      <c r="KC49" s="54"/>
      <c r="KD49" s="54"/>
      <c r="KE49" s="54"/>
      <c r="KF49" s="54"/>
      <c r="KG49" s="54"/>
      <c r="KH49" s="54"/>
      <c r="KI49" s="54"/>
      <c r="KJ49" s="54"/>
      <c r="KK49" s="54"/>
      <c r="KL49" s="54"/>
      <c r="KM49" s="54"/>
      <c r="KN49" s="54"/>
      <c r="KO49" s="54"/>
      <c r="KW49" s="386" t="s">
        <v>962</v>
      </c>
    </row>
    <row r="50" spans="1:309" x14ac:dyDescent="0.35">
      <c r="A50" s="27" t="s">
        <v>913</v>
      </c>
      <c r="B50" s="54"/>
      <c r="C50" s="54"/>
      <c r="D50" s="54"/>
      <c r="E50" s="54"/>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c r="BU50" s="54"/>
      <c r="BV50" s="54"/>
      <c r="BW50" s="54"/>
      <c r="BX50" s="54"/>
      <c r="BY50" s="54"/>
      <c r="BZ50" s="54"/>
      <c r="CA50" s="54"/>
      <c r="CB50" s="54"/>
      <c r="CC50" s="54"/>
      <c r="CD50" s="54"/>
      <c r="CE50" s="54"/>
      <c r="CF50" s="54"/>
      <c r="CG50" s="54"/>
      <c r="CH50" s="54"/>
      <c r="CI50" s="54"/>
      <c r="CJ50" s="54"/>
      <c r="CK50" s="54"/>
      <c r="CL50" s="54"/>
      <c r="CM50" s="54"/>
      <c r="CN50" s="54"/>
      <c r="CO50" s="54"/>
      <c r="CP50" s="54"/>
      <c r="CQ50" s="54"/>
      <c r="CR50" s="54"/>
      <c r="CS50" s="54"/>
      <c r="CT50" s="54"/>
      <c r="CU50" s="54"/>
      <c r="CV50" s="54"/>
      <c r="CW50" s="54"/>
      <c r="CX50" s="54"/>
      <c r="CY50" s="54"/>
      <c r="CZ50" s="54"/>
      <c r="DA50" s="54"/>
      <c r="DB50" s="54"/>
      <c r="DC50" s="54"/>
      <c r="DD50" s="54"/>
      <c r="DE50" s="54"/>
      <c r="DF50" s="54"/>
      <c r="DG50" s="54"/>
      <c r="DH50" s="54"/>
      <c r="DI50" s="54"/>
      <c r="DJ50" s="54"/>
      <c r="DK50" s="54"/>
      <c r="DL50" s="54"/>
      <c r="DM50" s="54"/>
      <c r="DN50" s="54"/>
      <c r="DO50" s="54"/>
      <c r="DP50" s="54"/>
      <c r="DQ50" s="54"/>
      <c r="DR50" s="54"/>
      <c r="DS50" s="54"/>
      <c r="DT50" s="54"/>
      <c r="DU50" s="54"/>
      <c r="DV50" s="54"/>
      <c r="DW50" s="54"/>
      <c r="DX50" s="54"/>
      <c r="DY50" s="54"/>
      <c r="DZ50" s="54"/>
      <c r="EA50" s="54"/>
      <c r="EB50" s="54"/>
      <c r="EC50" s="54"/>
      <c r="ED50" s="54"/>
      <c r="EE50" s="54"/>
      <c r="EF50" s="54"/>
      <c r="EG50" s="54"/>
      <c r="EH50" s="54"/>
      <c r="EI50" s="54"/>
      <c r="EJ50" s="54"/>
      <c r="EK50" s="54"/>
      <c r="EL50" s="54"/>
      <c r="EM50" s="54"/>
      <c r="EN50" s="54"/>
      <c r="EO50" s="54"/>
      <c r="EP50" s="54"/>
      <c r="EQ50" s="54"/>
      <c r="ER50" s="54"/>
      <c r="ES50" s="54"/>
      <c r="ET50" s="54"/>
      <c r="EU50" s="54"/>
      <c r="EV50" s="54"/>
      <c r="EW50" s="54"/>
      <c r="EX50" s="54"/>
      <c r="EY50" s="54"/>
      <c r="EZ50" s="54"/>
      <c r="FA50" s="54"/>
      <c r="FB50" s="54"/>
      <c r="FC50" s="54"/>
      <c r="FD50" s="54"/>
      <c r="FE50" s="54"/>
      <c r="FF50" s="54"/>
      <c r="FG50" s="54"/>
      <c r="FH50" s="54"/>
      <c r="FI50" s="54"/>
      <c r="FJ50" s="54"/>
      <c r="FK50" s="54"/>
      <c r="FL50" s="54"/>
      <c r="FM50" s="54"/>
      <c r="FN50" s="54"/>
      <c r="FO50" s="54"/>
      <c r="FP50" s="54"/>
      <c r="FQ50" s="54"/>
      <c r="FR50" s="54"/>
      <c r="FS50" s="54"/>
      <c r="FT50" s="54"/>
      <c r="FU50" s="54"/>
      <c r="FV50" s="54"/>
      <c r="FW50" s="54"/>
      <c r="FX50" s="54"/>
      <c r="FY50" s="54"/>
      <c r="FZ50" s="54"/>
      <c r="GA50" s="54"/>
      <c r="GB50" s="54"/>
      <c r="GC50" s="54"/>
      <c r="GD50" s="54"/>
      <c r="GE50" s="54"/>
      <c r="GF50" s="54"/>
      <c r="GG50" s="54"/>
      <c r="GH50" s="54"/>
      <c r="GI50" s="54"/>
      <c r="GJ50" s="54"/>
      <c r="GK50" s="54"/>
      <c r="GL50" s="54"/>
      <c r="GM50" s="54"/>
      <c r="GN50" s="54"/>
      <c r="GO50" s="54"/>
      <c r="GP50" s="54"/>
      <c r="GQ50" s="54"/>
      <c r="GR50" s="54"/>
      <c r="GS50" s="54"/>
      <c r="GT50" s="54"/>
      <c r="GU50" s="54"/>
      <c r="GV50" s="54"/>
      <c r="GW50" s="54"/>
      <c r="GX50" s="54"/>
      <c r="GY50" s="54"/>
      <c r="GZ50" s="54"/>
      <c r="HA50" s="54"/>
      <c r="HB50" s="54"/>
      <c r="HC50" s="54"/>
      <c r="HD50" s="54"/>
      <c r="HE50" s="54"/>
      <c r="HF50" s="54"/>
      <c r="HG50" s="54"/>
      <c r="HH50" s="54"/>
      <c r="HI50" s="54"/>
      <c r="HJ50" s="54"/>
      <c r="HK50" s="54"/>
      <c r="HL50" s="54"/>
      <c r="HM50" s="54"/>
      <c r="HN50" s="54"/>
      <c r="HO50" s="54"/>
      <c r="HP50" s="54"/>
      <c r="HQ50" s="54"/>
      <c r="HR50" s="54"/>
      <c r="HS50" s="54"/>
      <c r="HT50" s="54"/>
      <c r="HU50" s="54"/>
      <c r="HV50" s="54"/>
      <c r="HW50" s="54"/>
      <c r="HX50" s="54"/>
      <c r="HY50" s="54"/>
      <c r="HZ50" s="54"/>
      <c r="IA50" s="54"/>
      <c r="IB50" s="54"/>
      <c r="IC50" s="54"/>
      <c r="ID50" s="54"/>
      <c r="IE50" s="54"/>
      <c r="IF50" s="54"/>
      <c r="IG50" s="54"/>
      <c r="IH50" s="54"/>
      <c r="II50" s="54"/>
      <c r="IJ50" s="54"/>
      <c r="IK50" s="54"/>
      <c r="IL50" s="54"/>
      <c r="IM50" s="54"/>
      <c r="IN50" s="54"/>
      <c r="IO50" s="54"/>
      <c r="IP50" s="54"/>
      <c r="IQ50" s="54"/>
      <c r="IR50" s="54"/>
      <c r="IS50" s="54"/>
      <c r="IT50" s="54"/>
      <c r="IU50" s="54"/>
      <c r="IV50" s="54"/>
      <c r="IW50" s="54"/>
      <c r="IX50" s="54"/>
      <c r="IY50" s="54"/>
      <c r="IZ50" s="54"/>
      <c r="JA50" s="54"/>
      <c r="JB50" s="54"/>
      <c r="JC50" s="54"/>
      <c r="JD50" s="54"/>
      <c r="JE50" s="54"/>
      <c r="JF50" s="54"/>
      <c r="JG50" s="54"/>
      <c r="JH50" s="54"/>
      <c r="JI50" s="54"/>
      <c r="JJ50" s="54"/>
      <c r="JK50" s="54"/>
      <c r="JL50" s="54"/>
      <c r="JM50" s="54"/>
      <c r="JN50" s="54"/>
      <c r="JO50" s="54"/>
      <c r="JP50" s="54"/>
      <c r="JQ50" s="54"/>
      <c r="JR50" s="54"/>
      <c r="JS50" s="54"/>
      <c r="JT50" s="54"/>
      <c r="JU50" s="54"/>
      <c r="JV50" s="54"/>
      <c r="JW50" s="54"/>
      <c r="JX50" s="54"/>
      <c r="JY50" s="54"/>
      <c r="JZ50" s="54"/>
      <c r="KA50" s="54"/>
      <c r="KB50" s="54"/>
      <c r="KC50" s="54"/>
      <c r="KD50" s="54"/>
      <c r="KE50" s="54"/>
      <c r="KF50" s="54"/>
      <c r="KG50" s="54"/>
      <c r="KH50" s="54"/>
      <c r="KI50" s="54"/>
      <c r="KJ50" s="54"/>
      <c r="KK50" s="54"/>
      <c r="KL50" s="54"/>
      <c r="KM50" s="54"/>
      <c r="KN50" s="54"/>
      <c r="KO50" s="54"/>
      <c r="KW50" s="208" t="s">
        <v>1440</v>
      </c>
    </row>
    <row r="51" spans="1:309" x14ac:dyDescent="0.35">
      <c r="A51" s="27" t="s">
        <v>914</v>
      </c>
      <c r="B51" s="54"/>
      <c r="C51" s="54"/>
      <c r="D51" s="54"/>
      <c r="E51" s="54"/>
      <c r="F51" s="54"/>
      <c r="G51" s="54"/>
      <c r="H51" s="54"/>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c r="BC51" s="54"/>
      <c r="BD51" s="54"/>
      <c r="BE51" s="54"/>
      <c r="BF51" s="54"/>
      <c r="BG51" s="54"/>
      <c r="BH51" s="54"/>
      <c r="BI51" s="54"/>
      <c r="BJ51" s="54"/>
      <c r="BK51" s="54"/>
      <c r="BL51" s="54"/>
      <c r="BM51" s="54"/>
      <c r="BN51" s="54"/>
      <c r="BO51" s="54"/>
      <c r="BP51" s="54"/>
      <c r="BQ51" s="54"/>
      <c r="BR51" s="54"/>
      <c r="BS51" s="54"/>
      <c r="BT51" s="54"/>
      <c r="BU51" s="54"/>
      <c r="BV51" s="54"/>
      <c r="BW51" s="54"/>
      <c r="BX51" s="54"/>
      <c r="BY51" s="54"/>
      <c r="BZ51" s="54"/>
      <c r="CA51" s="54"/>
      <c r="CB51" s="54"/>
      <c r="CC51" s="54"/>
      <c r="CD51" s="54"/>
      <c r="CE51" s="54"/>
      <c r="CF51" s="54"/>
      <c r="CG51" s="54"/>
      <c r="CH51" s="54"/>
      <c r="CI51" s="54"/>
      <c r="CJ51" s="54"/>
      <c r="CK51" s="54"/>
      <c r="CL51" s="54"/>
      <c r="CM51" s="54"/>
      <c r="CN51" s="54"/>
      <c r="CO51" s="54"/>
      <c r="CP51" s="54"/>
      <c r="CQ51" s="54"/>
      <c r="CR51" s="54"/>
      <c r="CS51" s="54"/>
      <c r="CT51" s="54"/>
      <c r="CU51" s="54"/>
      <c r="CV51" s="54"/>
      <c r="CW51" s="54"/>
      <c r="CX51" s="54"/>
      <c r="CY51" s="54"/>
      <c r="CZ51" s="54"/>
      <c r="DA51" s="54"/>
      <c r="DB51" s="54"/>
      <c r="DC51" s="54"/>
      <c r="DD51" s="54"/>
      <c r="DE51" s="54"/>
      <c r="DF51" s="54"/>
      <c r="DG51" s="54"/>
      <c r="DH51" s="54"/>
      <c r="DI51" s="54"/>
      <c r="DJ51" s="54"/>
      <c r="DK51" s="54"/>
      <c r="DL51" s="54"/>
      <c r="DM51" s="54"/>
      <c r="DN51" s="54"/>
      <c r="DO51" s="54"/>
      <c r="DP51" s="54"/>
      <c r="DQ51" s="54"/>
      <c r="DR51" s="54"/>
      <c r="DS51" s="54"/>
      <c r="DT51" s="54"/>
      <c r="DU51" s="54"/>
      <c r="DV51" s="54"/>
      <c r="DW51" s="54"/>
      <c r="DX51" s="54"/>
      <c r="DY51" s="54"/>
      <c r="DZ51" s="54"/>
      <c r="EA51" s="54"/>
      <c r="EB51" s="54"/>
      <c r="EC51" s="54"/>
      <c r="ED51" s="54"/>
      <c r="EE51" s="54"/>
      <c r="EF51" s="54"/>
      <c r="EG51" s="54"/>
      <c r="EH51" s="54"/>
      <c r="EI51" s="54"/>
      <c r="EJ51" s="54"/>
      <c r="EK51" s="54"/>
      <c r="EL51" s="54"/>
      <c r="EM51" s="54"/>
      <c r="EN51" s="54"/>
      <c r="EO51" s="54"/>
      <c r="EP51" s="54"/>
      <c r="EQ51" s="54"/>
      <c r="ER51" s="54"/>
      <c r="ES51" s="54"/>
      <c r="ET51" s="54"/>
      <c r="EU51" s="54"/>
      <c r="EV51" s="54"/>
      <c r="EW51" s="54"/>
      <c r="EX51" s="54"/>
      <c r="EY51" s="54"/>
      <c r="EZ51" s="54"/>
      <c r="FA51" s="54"/>
      <c r="FB51" s="54"/>
      <c r="FC51" s="54"/>
      <c r="FD51" s="54"/>
      <c r="FE51" s="54"/>
      <c r="FF51" s="54"/>
      <c r="FG51" s="54"/>
      <c r="FH51" s="54"/>
      <c r="FI51" s="54"/>
      <c r="FJ51" s="54"/>
      <c r="FK51" s="54"/>
      <c r="FL51" s="54"/>
      <c r="FM51" s="54"/>
      <c r="FN51" s="54"/>
      <c r="FO51" s="54"/>
      <c r="FP51" s="54"/>
      <c r="FQ51" s="54"/>
      <c r="FR51" s="54"/>
      <c r="FS51" s="54"/>
      <c r="FT51" s="54"/>
      <c r="FU51" s="54"/>
      <c r="FV51" s="54"/>
      <c r="FW51" s="54"/>
      <c r="FX51" s="54"/>
      <c r="FY51" s="54"/>
      <c r="FZ51" s="54"/>
      <c r="GA51" s="54"/>
      <c r="GB51" s="54"/>
      <c r="GC51" s="54"/>
      <c r="GD51" s="54"/>
      <c r="GE51" s="54"/>
      <c r="GF51" s="54"/>
      <c r="GG51" s="54"/>
      <c r="GH51" s="54"/>
      <c r="GI51" s="54"/>
      <c r="GJ51" s="54"/>
      <c r="GK51" s="54"/>
      <c r="GL51" s="54"/>
      <c r="GM51" s="54"/>
      <c r="GN51" s="54"/>
      <c r="GO51" s="54"/>
      <c r="GP51" s="54"/>
      <c r="GQ51" s="54"/>
      <c r="GR51" s="54"/>
      <c r="GS51" s="54"/>
      <c r="GT51" s="54"/>
      <c r="GU51" s="54"/>
      <c r="GV51" s="54"/>
      <c r="GW51" s="54"/>
      <c r="GX51" s="54"/>
      <c r="GY51" s="54"/>
      <c r="GZ51" s="54"/>
      <c r="HA51" s="54"/>
      <c r="HB51" s="54"/>
      <c r="HC51" s="54"/>
      <c r="HD51" s="54"/>
      <c r="HE51" s="54"/>
      <c r="HF51" s="54"/>
      <c r="HG51" s="54"/>
      <c r="HH51" s="54"/>
      <c r="HI51" s="54"/>
      <c r="HJ51" s="54"/>
      <c r="HK51" s="54"/>
      <c r="HL51" s="54"/>
      <c r="HM51" s="54"/>
      <c r="HN51" s="54"/>
      <c r="HO51" s="54"/>
      <c r="HP51" s="54"/>
      <c r="HQ51" s="54"/>
      <c r="HR51" s="54"/>
      <c r="HS51" s="54"/>
      <c r="HT51" s="54"/>
      <c r="HU51" s="54"/>
      <c r="HV51" s="54"/>
      <c r="HW51" s="54"/>
      <c r="HX51" s="54"/>
      <c r="HY51" s="54"/>
      <c r="HZ51" s="54"/>
      <c r="IA51" s="54"/>
      <c r="IB51" s="54"/>
      <c r="IC51" s="54"/>
      <c r="ID51" s="54"/>
      <c r="IE51" s="54"/>
      <c r="IF51" s="54"/>
      <c r="IG51" s="54"/>
      <c r="IH51" s="54"/>
      <c r="II51" s="54"/>
      <c r="IJ51" s="54"/>
      <c r="IK51" s="54"/>
      <c r="IL51" s="54"/>
      <c r="IM51" s="54"/>
      <c r="IN51" s="54"/>
      <c r="IO51" s="54"/>
      <c r="IP51" s="54"/>
      <c r="IQ51" s="54"/>
      <c r="IR51" s="54"/>
      <c r="IS51" s="54"/>
      <c r="IT51" s="54"/>
      <c r="IU51" s="54"/>
      <c r="IV51" s="54"/>
      <c r="IW51" s="54"/>
      <c r="IX51" s="54"/>
      <c r="IY51" s="54"/>
      <c r="IZ51" s="54"/>
      <c r="JA51" s="54"/>
      <c r="JB51" s="54"/>
      <c r="JC51" s="54"/>
      <c r="JD51" s="54"/>
      <c r="JE51" s="54"/>
      <c r="JF51" s="54"/>
      <c r="JG51" s="54"/>
      <c r="JH51" s="54"/>
      <c r="JI51" s="54"/>
      <c r="JJ51" s="54"/>
      <c r="JK51" s="54"/>
      <c r="JL51" s="54"/>
      <c r="JM51" s="54"/>
      <c r="JN51" s="54"/>
      <c r="JO51" s="54"/>
      <c r="JP51" s="54"/>
      <c r="JQ51" s="54"/>
      <c r="JR51" s="54"/>
      <c r="JS51" s="54"/>
      <c r="JT51" s="54"/>
      <c r="JU51" s="54"/>
      <c r="JV51" s="54"/>
      <c r="JW51" s="54"/>
      <c r="JX51" s="54"/>
      <c r="JY51" s="54"/>
      <c r="JZ51" s="54"/>
      <c r="KA51" s="54"/>
      <c r="KB51" s="54"/>
      <c r="KC51" s="54"/>
      <c r="KD51" s="54"/>
      <c r="KE51" s="54"/>
      <c r="KF51" s="54"/>
      <c r="KG51" s="54"/>
      <c r="KH51" s="54"/>
      <c r="KI51" s="54"/>
      <c r="KJ51" s="54"/>
      <c r="KK51" s="54"/>
      <c r="KL51" s="54"/>
      <c r="KM51" s="54"/>
      <c r="KN51" s="54"/>
      <c r="KO51" s="54"/>
      <c r="KW51" s="208" t="s">
        <v>1441</v>
      </c>
    </row>
    <row r="52" spans="1:309" x14ac:dyDescent="0.35">
      <c r="A52" s="27" t="s">
        <v>915</v>
      </c>
      <c r="B52" s="54"/>
      <c r="C52" s="54"/>
      <c r="D52" s="54"/>
      <c r="E52" s="54"/>
      <c r="F52" s="54"/>
      <c r="G52" s="54"/>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c r="BC52" s="54"/>
      <c r="BD52" s="54"/>
      <c r="BE52" s="54"/>
      <c r="BF52" s="54"/>
      <c r="BG52" s="54"/>
      <c r="BH52" s="54"/>
      <c r="BI52" s="54"/>
      <c r="BJ52" s="54"/>
      <c r="BK52" s="54"/>
      <c r="BL52" s="54"/>
      <c r="BM52" s="54"/>
      <c r="BN52" s="54"/>
      <c r="BO52" s="54"/>
      <c r="BP52" s="54"/>
      <c r="BQ52" s="54"/>
      <c r="BR52" s="54"/>
      <c r="BS52" s="54"/>
      <c r="BT52" s="54"/>
      <c r="BU52" s="54"/>
      <c r="BV52" s="54"/>
      <c r="BW52" s="54"/>
      <c r="BX52" s="54"/>
      <c r="BY52" s="54"/>
      <c r="BZ52" s="54"/>
      <c r="CA52" s="54"/>
      <c r="CB52" s="54"/>
      <c r="CC52" s="54"/>
      <c r="CD52" s="54"/>
      <c r="CE52" s="54"/>
      <c r="CF52" s="54"/>
      <c r="CG52" s="54"/>
      <c r="CH52" s="54"/>
      <c r="CI52" s="54"/>
      <c r="CJ52" s="54"/>
      <c r="CK52" s="54"/>
      <c r="CL52" s="54"/>
      <c r="CM52" s="54"/>
      <c r="CN52" s="54"/>
      <c r="CO52" s="54"/>
      <c r="CP52" s="54"/>
      <c r="CQ52" s="54"/>
      <c r="CR52" s="54"/>
      <c r="CS52" s="54"/>
      <c r="CT52" s="54"/>
      <c r="CU52" s="54"/>
      <c r="CV52" s="54"/>
      <c r="CW52" s="54"/>
      <c r="CX52" s="54"/>
      <c r="CY52" s="54"/>
      <c r="CZ52" s="54"/>
      <c r="DA52" s="54"/>
      <c r="DB52" s="54"/>
      <c r="DC52" s="54"/>
      <c r="DD52" s="54"/>
      <c r="DE52" s="54"/>
      <c r="DF52" s="54"/>
      <c r="DG52" s="54"/>
      <c r="DH52" s="54"/>
      <c r="DI52" s="54"/>
      <c r="DJ52" s="54"/>
      <c r="DK52" s="54"/>
      <c r="DL52" s="54"/>
      <c r="DM52" s="54"/>
      <c r="DN52" s="54"/>
      <c r="DO52" s="54"/>
      <c r="DP52" s="54"/>
      <c r="DQ52" s="54"/>
      <c r="DR52" s="54"/>
      <c r="DS52" s="54"/>
      <c r="DT52" s="54"/>
      <c r="DU52" s="54"/>
      <c r="DV52" s="54"/>
      <c r="DW52" s="54"/>
      <c r="DX52" s="54"/>
      <c r="DY52" s="54"/>
      <c r="DZ52" s="54"/>
      <c r="EA52" s="54"/>
      <c r="EB52" s="54"/>
      <c r="EC52" s="54"/>
      <c r="ED52" s="54"/>
      <c r="EE52" s="54"/>
      <c r="EF52" s="54"/>
      <c r="EG52" s="54"/>
      <c r="EH52" s="54"/>
      <c r="EI52" s="54"/>
      <c r="EJ52" s="54"/>
      <c r="EK52" s="54"/>
      <c r="EL52" s="54"/>
      <c r="EM52" s="54"/>
      <c r="EN52" s="54"/>
      <c r="EO52" s="54"/>
      <c r="EP52" s="54"/>
      <c r="EQ52" s="54"/>
      <c r="ER52" s="54"/>
      <c r="ES52" s="54"/>
      <c r="ET52" s="54"/>
      <c r="EU52" s="54"/>
      <c r="EV52" s="54"/>
      <c r="EW52" s="54"/>
      <c r="EX52" s="54"/>
      <c r="EY52" s="54"/>
      <c r="EZ52" s="54"/>
      <c r="FA52" s="54"/>
      <c r="FB52" s="54"/>
      <c r="FC52" s="54"/>
      <c r="FD52" s="54"/>
      <c r="FE52" s="54"/>
      <c r="FF52" s="54"/>
      <c r="FG52" s="54"/>
      <c r="FH52" s="54"/>
      <c r="FI52" s="54"/>
      <c r="FJ52" s="54"/>
      <c r="FK52" s="54"/>
      <c r="FL52" s="54"/>
      <c r="FM52" s="54"/>
      <c r="FN52" s="54"/>
      <c r="FO52" s="54"/>
      <c r="FP52" s="54"/>
      <c r="FQ52" s="54"/>
      <c r="FR52" s="54"/>
      <c r="FS52" s="54"/>
      <c r="FT52" s="54"/>
      <c r="FU52" s="54"/>
      <c r="FV52" s="54"/>
      <c r="FW52" s="54"/>
      <c r="FX52" s="54"/>
      <c r="FY52" s="54"/>
      <c r="FZ52" s="54"/>
      <c r="GA52" s="54"/>
      <c r="GB52" s="54"/>
      <c r="GC52" s="54"/>
      <c r="GD52" s="54"/>
      <c r="GE52" s="54"/>
      <c r="GF52" s="54"/>
      <c r="GG52" s="54"/>
      <c r="GH52" s="54"/>
      <c r="GI52" s="54"/>
      <c r="GJ52" s="54"/>
      <c r="GK52" s="54"/>
      <c r="GL52" s="54"/>
      <c r="GM52" s="54"/>
      <c r="GN52" s="54"/>
      <c r="GO52" s="54"/>
      <c r="GP52" s="54"/>
      <c r="GQ52" s="54"/>
      <c r="GR52" s="54"/>
      <c r="GS52" s="54"/>
      <c r="GT52" s="54"/>
      <c r="GU52" s="54"/>
      <c r="GV52" s="54"/>
      <c r="GW52" s="54"/>
      <c r="GX52" s="54"/>
      <c r="GY52" s="54"/>
      <c r="GZ52" s="54"/>
      <c r="HA52" s="54"/>
      <c r="HB52" s="54"/>
      <c r="HC52" s="54"/>
      <c r="HD52" s="54"/>
      <c r="HE52" s="54"/>
      <c r="HF52" s="54"/>
      <c r="HG52" s="54"/>
      <c r="HH52" s="54"/>
      <c r="HI52" s="54"/>
      <c r="HJ52" s="54"/>
      <c r="HK52" s="54"/>
      <c r="HL52" s="54"/>
      <c r="HM52" s="54"/>
      <c r="HN52" s="54"/>
      <c r="HO52" s="54"/>
      <c r="HP52" s="54"/>
      <c r="HQ52" s="54"/>
      <c r="HR52" s="54"/>
      <c r="HS52" s="54"/>
      <c r="HT52" s="54"/>
      <c r="HU52" s="54"/>
      <c r="HV52" s="54"/>
      <c r="HW52" s="54"/>
      <c r="HX52" s="54"/>
      <c r="HY52" s="54"/>
      <c r="HZ52" s="54"/>
      <c r="IA52" s="54"/>
      <c r="IB52" s="54"/>
      <c r="IC52" s="54"/>
      <c r="ID52" s="54"/>
      <c r="IE52" s="54"/>
      <c r="IF52" s="54"/>
      <c r="IG52" s="54"/>
      <c r="IH52" s="54"/>
      <c r="II52" s="54"/>
      <c r="IJ52" s="54"/>
      <c r="IK52" s="54"/>
      <c r="IL52" s="54"/>
      <c r="IM52" s="54"/>
      <c r="IN52" s="54"/>
      <c r="IO52" s="54"/>
      <c r="IP52" s="54"/>
      <c r="IQ52" s="54"/>
      <c r="IR52" s="54"/>
      <c r="IS52" s="54"/>
      <c r="IT52" s="54"/>
      <c r="IU52" s="54"/>
      <c r="IV52" s="54"/>
      <c r="IW52" s="54"/>
      <c r="IX52" s="54"/>
      <c r="IY52" s="54"/>
      <c r="IZ52" s="54"/>
      <c r="JA52" s="54"/>
      <c r="JB52" s="54"/>
      <c r="JC52" s="54"/>
      <c r="JD52" s="54"/>
      <c r="JE52" s="54"/>
      <c r="JF52" s="54"/>
      <c r="JG52" s="54"/>
      <c r="JH52" s="54"/>
      <c r="JI52" s="54"/>
      <c r="JJ52" s="54"/>
      <c r="JK52" s="54"/>
      <c r="JL52" s="54"/>
      <c r="JM52" s="54"/>
      <c r="JN52" s="54"/>
      <c r="JO52" s="54"/>
      <c r="JP52" s="54"/>
      <c r="JQ52" s="54"/>
      <c r="JR52" s="54"/>
      <c r="JS52" s="54"/>
      <c r="JT52" s="54"/>
      <c r="JU52" s="54"/>
      <c r="JV52" s="54"/>
      <c r="JW52" s="54"/>
      <c r="JX52" s="54"/>
      <c r="JY52" s="54"/>
      <c r="JZ52" s="54"/>
      <c r="KA52" s="54"/>
      <c r="KB52" s="54"/>
      <c r="KC52" s="54"/>
      <c r="KD52" s="54"/>
      <c r="KE52" s="54"/>
      <c r="KF52" s="54"/>
      <c r="KG52" s="54"/>
      <c r="KH52" s="54"/>
      <c r="KI52" s="54"/>
      <c r="KJ52" s="54"/>
      <c r="KK52" s="54"/>
      <c r="KL52" s="54"/>
      <c r="KM52" s="54"/>
      <c r="KN52" s="54"/>
      <c r="KO52" s="54"/>
      <c r="KW52" s="208" t="s">
        <v>1442</v>
      </c>
    </row>
    <row r="53" spans="1:309" x14ac:dyDescent="0.35">
      <c r="A53" s="27" t="s">
        <v>916</v>
      </c>
      <c r="B53" s="54"/>
      <c r="C53" s="54"/>
      <c r="D53" s="54"/>
      <c r="E53" s="54"/>
      <c r="F53" s="54"/>
      <c r="G53" s="54"/>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c r="BZ53" s="54"/>
      <c r="CA53" s="54"/>
      <c r="CB53" s="54"/>
      <c r="CC53" s="54"/>
      <c r="CD53" s="54"/>
      <c r="CE53" s="54"/>
      <c r="CF53" s="54"/>
      <c r="CG53" s="54"/>
      <c r="CH53" s="54"/>
      <c r="CI53" s="54"/>
      <c r="CJ53" s="54"/>
      <c r="CK53" s="54"/>
      <c r="CL53" s="54"/>
      <c r="CM53" s="54"/>
      <c r="CN53" s="54"/>
      <c r="CO53" s="54"/>
      <c r="CP53" s="54"/>
      <c r="CQ53" s="54"/>
      <c r="CR53" s="54"/>
      <c r="CS53" s="54"/>
      <c r="CT53" s="54"/>
      <c r="CU53" s="54"/>
      <c r="CV53" s="54"/>
      <c r="CW53" s="54"/>
      <c r="CX53" s="54"/>
      <c r="CY53" s="54"/>
      <c r="CZ53" s="54"/>
      <c r="DA53" s="54"/>
      <c r="DB53" s="54"/>
      <c r="DC53" s="54"/>
      <c r="DD53" s="54"/>
      <c r="DE53" s="54"/>
      <c r="DF53" s="54"/>
      <c r="DG53" s="54"/>
      <c r="DH53" s="54"/>
      <c r="DI53" s="54"/>
      <c r="DJ53" s="54"/>
      <c r="DK53" s="54"/>
      <c r="DL53" s="54"/>
      <c r="DM53" s="54"/>
      <c r="DN53" s="54"/>
      <c r="DO53" s="54"/>
      <c r="DP53" s="54"/>
      <c r="DQ53" s="54"/>
      <c r="DR53" s="54"/>
      <c r="DS53" s="54"/>
      <c r="DT53" s="54"/>
      <c r="DU53" s="54"/>
      <c r="DV53" s="54"/>
      <c r="DW53" s="54"/>
      <c r="DX53" s="54"/>
      <c r="DY53" s="54"/>
      <c r="DZ53" s="54"/>
      <c r="EA53" s="54"/>
      <c r="EB53" s="54"/>
      <c r="EC53" s="54"/>
      <c r="ED53" s="54"/>
      <c r="EE53" s="54"/>
      <c r="EF53" s="54"/>
      <c r="EG53" s="54"/>
      <c r="EH53" s="54"/>
      <c r="EI53" s="54"/>
      <c r="EJ53" s="54"/>
      <c r="EK53" s="54"/>
      <c r="EL53" s="54"/>
      <c r="EM53" s="54"/>
      <c r="EN53" s="54"/>
      <c r="EO53" s="54"/>
      <c r="EP53" s="54"/>
      <c r="EQ53" s="54"/>
      <c r="ER53" s="54"/>
      <c r="ES53" s="54"/>
      <c r="ET53" s="54"/>
      <c r="EU53" s="54"/>
      <c r="EV53" s="54"/>
      <c r="EW53" s="54"/>
      <c r="EX53" s="54"/>
      <c r="EY53" s="54"/>
      <c r="EZ53" s="54"/>
      <c r="FA53" s="54"/>
      <c r="FB53" s="54"/>
      <c r="FC53" s="54"/>
      <c r="FD53" s="54"/>
      <c r="FE53" s="54"/>
      <c r="FF53" s="54"/>
      <c r="FG53" s="54"/>
      <c r="FH53" s="54"/>
      <c r="FI53" s="54"/>
      <c r="FJ53" s="54"/>
      <c r="FK53" s="54"/>
      <c r="FL53" s="54"/>
      <c r="FM53" s="54"/>
      <c r="FN53" s="54"/>
      <c r="FO53" s="54"/>
      <c r="FP53" s="54"/>
      <c r="FQ53" s="54"/>
      <c r="FR53" s="54"/>
      <c r="FS53" s="54"/>
      <c r="FT53" s="54"/>
      <c r="FU53" s="54"/>
      <c r="FV53" s="54"/>
      <c r="FW53" s="54"/>
      <c r="FX53" s="54"/>
      <c r="FY53" s="54"/>
      <c r="FZ53" s="54"/>
      <c r="GA53" s="54"/>
      <c r="GB53" s="54"/>
      <c r="GC53" s="54"/>
      <c r="GD53" s="54"/>
      <c r="GE53" s="54"/>
      <c r="GF53" s="54"/>
      <c r="GG53" s="54"/>
      <c r="GH53" s="54"/>
      <c r="GI53" s="54"/>
      <c r="GJ53" s="54"/>
      <c r="GK53" s="54"/>
      <c r="GL53" s="54"/>
      <c r="GM53" s="54"/>
      <c r="GN53" s="54"/>
      <c r="GO53" s="54"/>
      <c r="GP53" s="54"/>
      <c r="GQ53" s="54"/>
      <c r="GR53" s="54"/>
      <c r="GS53" s="54"/>
      <c r="GT53" s="54"/>
      <c r="GU53" s="54"/>
      <c r="GV53" s="54"/>
      <c r="GW53" s="54"/>
      <c r="GX53" s="54"/>
      <c r="GY53" s="54"/>
      <c r="GZ53" s="54"/>
      <c r="HA53" s="54"/>
      <c r="HB53" s="54"/>
      <c r="HC53" s="54"/>
      <c r="HD53" s="54"/>
      <c r="HE53" s="54"/>
      <c r="HF53" s="54"/>
      <c r="HG53" s="54"/>
      <c r="HH53" s="54"/>
      <c r="HI53" s="54"/>
      <c r="HJ53" s="54"/>
      <c r="HK53" s="54"/>
      <c r="HL53" s="54"/>
      <c r="HM53" s="54"/>
      <c r="HN53" s="54"/>
      <c r="HO53" s="54"/>
      <c r="HP53" s="54"/>
      <c r="HQ53" s="54"/>
      <c r="HR53" s="54"/>
      <c r="HS53" s="54"/>
      <c r="HT53" s="54"/>
      <c r="HU53" s="54"/>
      <c r="HV53" s="54"/>
      <c r="HW53" s="54"/>
      <c r="HX53" s="54"/>
      <c r="HY53" s="54"/>
      <c r="HZ53" s="54"/>
      <c r="IA53" s="54"/>
      <c r="IB53" s="54"/>
      <c r="IC53" s="54"/>
      <c r="ID53" s="54"/>
      <c r="IE53" s="54"/>
      <c r="IF53" s="54"/>
      <c r="IG53" s="54"/>
      <c r="IH53" s="54"/>
      <c r="II53" s="54"/>
      <c r="IJ53" s="54"/>
      <c r="IK53" s="54"/>
      <c r="IL53" s="54"/>
      <c r="IM53" s="54"/>
      <c r="IN53" s="54"/>
      <c r="IO53" s="54"/>
      <c r="IP53" s="54"/>
      <c r="IQ53" s="54"/>
      <c r="IR53" s="54"/>
      <c r="IS53" s="54"/>
      <c r="IT53" s="54"/>
      <c r="IU53" s="54"/>
      <c r="IV53" s="54"/>
      <c r="IW53" s="54"/>
      <c r="IX53" s="54"/>
      <c r="IY53" s="54"/>
      <c r="IZ53" s="54"/>
      <c r="JA53" s="54"/>
      <c r="JB53" s="54"/>
      <c r="JC53" s="54"/>
      <c r="JD53" s="54"/>
      <c r="JE53" s="54"/>
      <c r="JF53" s="54"/>
      <c r="JG53" s="54"/>
      <c r="JH53" s="54"/>
      <c r="JI53" s="54"/>
      <c r="JJ53" s="54"/>
      <c r="JK53" s="54"/>
      <c r="JL53" s="54"/>
      <c r="JM53" s="54"/>
      <c r="JN53" s="54"/>
      <c r="JO53" s="54"/>
      <c r="JP53" s="54"/>
      <c r="JQ53" s="54"/>
      <c r="JR53" s="54"/>
      <c r="JS53" s="54"/>
      <c r="JT53" s="54"/>
      <c r="JU53" s="54"/>
      <c r="JV53" s="54"/>
      <c r="JW53" s="54"/>
      <c r="JX53" s="54"/>
      <c r="JY53" s="54"/>
      <c r="JZ53" s="54"/>
      <c r="KA53" s="54"/>
      <c r="KB53" s="54"/>
      <c r="KC53" s="54"/>
      <c r="KD53" s="54"/>
      <c r="KE53" s="54"/>
      <c r="KF53" s="54"/>
      <c r="KG53" s="54"/>
      <c r="KH53" s="54"/>
      <c r="KI53" s="54"/>
      <c r="KJ53" s="54"/>
      <c r="KK53" s="54"/>
      <c r="KL53" s="54"/>
      <c r="KM53" s="54"/>
      <c r="KN53" s="54"/>
      <c r="KO53" s="54"/>
      <c r="KW53" s="208" t="s">
        <v>1443</v>
      </c>
    </row>
    <row r="54" spans="1:309" x14ac:dyDescent="0.35">
      <c r="A54" s="27" t="s">
        <v>917</v>
      </c>
      <c r="B54" s="54"/>
      <c r="C54" s="54"/>
      <c r="D54" s="54"/>
      <c r="E54" s="54"/>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c r="BU54" s="54"/>
      <c r="BV54" s="54"/>
      <c r="BW54" s="54"/>
      <c r="BX54" s="54"/>
      <c r="BY54" s="54"/>
      <c r="BZ54" s="54"/>
      <c r="CA54" s="54"/>
      <c r="CB54" s="54"/>
      <c r="CC54" s="54"/>
      <c r="CD54" s="54"/>
      <c r="CE54" s="54"/>
      <c r="CF54" s="54"/>
      <c r="CG54" s="54"/>
      <c r="CH54" s="54"/>
      <c r="CI54" s="54"/>
      <c r="CJ54" s="54"/>
      <c r="CK54" s="54"/>
      <c r="CL54" s="54"/>
      <c r="CM54" s="54"/>
      <c r="CN54" s="54"/>
      <c r="CO54" s="54"/>
      <c r="CP54" s="54"/>
      <c r="CQ54" s="54"/>
      <c r="CR54" s="54"/>
      <c r="CS54" s="54"/>
      <c r="CT54" s="54"/>
      <c r="CU54" s="54"/>
      <c r="CV54" s="54"/>
      <c r="CW54" s="54"/>
      <c r="CX54" s="54"/>
      <c r="CY54" s="54"/>
      <c r="CZ54" s="54"/>
      <c r="DA54" s="54"/>
      <c r="DB54" s="54"/>
      <c r="DC54" s="54"/>
      <c r="DD54" s="54"/>
      <c r="DE54" s="54"/>
      <c r="DF54" s="54"/>
      <c r="DG54" s="54"/>
      <c r="DH54" s="54"/>
      <c r="DI54" s="54"/>
      <c r="DJ54" s="54"/>
      <c r="DK54" s="54"/>
      <c r="DL54" s="54"/>
      <c r="DM54" s="54"/>
      <c r="DN54" s="54"/>
      <c r="DO54" s="54"/>
      <c r="DP54" s="54"/>
      <c r="DQ54" s="54"/>
      <c r="DR54" s="54"/>
      <c r="DS54" s="54"/>
      <c r="DT54" s="54"/>
      <c r="DU54" s="54"/>
      <c r="DV54" s="54"/>
      <c r="DW54" s="54"/>
      <c r="DX54" s="54"/>
      <c r="DY54" s="54"/>
      <c r="DZ54" s="54"/>
      <c r="EA54" s="54"/>
      <c r="EB54" s="54"/>
      <c r="EC54" s="54"/>
      <c r="ED54" s="54"/>
      <c r="EE54" s="54"/>
      <c r="EF54" s="54"/>
      <c r="EG54" s="54"/>
      <c r="EH54" s="54"/>
      <c r="EI54" s="54"/>
      <c r="EJ54" s="54"/>
      <c r="EK54" s="54"/>
      <c r="EL54" s="54"/>
      <c r="EM54" s="54"/>
      <c r="EN54" s="54"/>
      <c r="EO54" s="54"/>
      <c r="EP54" s="54"/>
      <c r="EQ54" s="54"/>
      <c r="ER54" s="54"/>
      <c r="ES54" s="54"/>
      <c r="ET54" s="54"/>
      <c r="EU54" s="54"/>
      <c r="EV54" s="54"/>
      <c r="EW54" s="54"/>
      <c r="EX54" s="54"/>
      <c r="EY54" s="54"/>
      <c r="EZ54" s="54"/>
      <c r="FA54" s="54"/>
      <c r="FB54" s="54"/>
      <c r="FC54" s="54"/>
      <c r="FD54" s="54"/>
      <c r="FE54" s="54"/>
      <c r="FF54" s="54"/>
      <c r="FG54" s="54"/>
      <c r="FH54" s="54"/>
      <c r="FI54" s="54"/>
      <c r="FJ54" s="54"/>
      <c r="FK54" s="54"/>
      <c r="FL54" s="54"/>
      <c r="FM54" s="54"/>
      <c r="FN54" s="54"/>
      <c r="FO54" s="54"/>
      <c r="FP54" s="54"/>
      <c r="FQ54" s="54"/>
      <c r="FR54" s="54"/>
      <c r="FS54" s="54"/>
      <c r="FT54" s="54"/>
      <c r="FU54" s="54"/>
      <c r="FV54" s="54"/>
      <c r="FW54" s="54"/>
      <c r="FX54" s="54"/>
      <c r="FY54" s="54"/>
      <c r="FZ54" s="54"/>
      <c r="GA54" s="54"/>
      <c r="GB54" s="54"/>
      <c r="GC54" s="54"/>
      <c r="GD54" s="54"/>
      <c r="GE54" s="54"/>
      <c r="GF54" s="54"/>
      <c r="GG54" s="54"/>
      <c r="GH54" s="54"/>
      <c r="GI54" s="54"/>
      <c r="GJ54" s="54"/>
      <c r="GK54" s="54"/>
      <c r="GL54" s="54"/>
      <c r="GM54" s="54"/>
      <c r="GN54" s="54"/>
      <c r="GO54" s="54"/>
      <c r="GP54" s="54"/>
      <c r="GQ54" s="54"/>
      <c r="GR54" s="54"/>
      <c r="GS54" s="54"/>
      <c r="GT54" s="54"/>
      <c r="GU54" s="54"/>
      <c r="GV54" s="54"/>
      <c r="GW54" s="54"/>
      <c r="GX54" s="54"/>
      <c r="GY54" s="54"/>
      <c r="GZ54" s="54"/>
      <c r="HA54" s="54"/>
      <c r="HB54" s="54"/>
      <c r="HC54" s="54"/>
      <c r="HD54" s="54"/>
      <c r="HE54" s="54"/>
      <c r="HF54" s="54"/>
      <c r="HG54" s="54"/>
      <c r="HH54" s="54"/>
      <c r="HI54" s="54"/>
      <c r="HJ54" s="54"/>
      <c r="HK54" s="54"/>
      <c r="HL54" s="54"/>
      <c r="HM54" s="54"/>
      <c r="HN54" s="54"/>
      <c r="HO54" s="54"/>
      <c r="HP54" s="54"/>
      <c r="HQ54" s="54"/>
      <c r="HR54" s="54"/>
      <c r="HS54" s="54"/>
      <c r="HT54" s="54"/>
      <c r="HU54" s="54"/>
      <c r="HV54" s="54"/>
      <c r="HW54" s="54"/>
      <c r="HX54" s="54"/>
      <c r="HY54" s="54"/>
      <c r="HZ54" s="54"/>
      <c r="IA54" s="54"/>
      <c r="IB54" s="54"/>
      <c r="IC54" s="54"/>
      <c r="ID54" s="54"/>
      <c r="IE54" s="54"/>
      <c r="IF54" s="54"/>
      <c r="IG54" s="54"/>
      <c r="IH54" s="54"/>
      <c r="II54" s="54"/>
      <c r="IJ54" s="54"/>
      <c r="IK54" s="54"/>
      <c r="IL54" s="54"/>
      <c r="IM54" s="54"/>
      <c r="IN54" s="54"/>
      <c r="IO54" s="54"/>
      <c r="IP54" s="54"/>
      <c r="IQ54" s="54"/>
      <c r="IR54" s="54"/>
      <c r="IS54" s="54"/>
      <c r="IT54" s="54"/>
      <c r="IU54" s="54"/>
      <c r="IV54" s="54"/>
      <c r="IW54" s="54"/>
      <c r="IX54" s="54"/>
      <c r="IY54" s="54"/>
      <c r="IZ54" s="54"/>
      <c r="JA54" s="54"/>
      <c r="JB54" s="54"/>
      <c r="JC54" s="54"/>
      <c r="JD54" s="54"/>
      <c r="JE54" s="54"/>
      <c r="JF54" s="54"/>
      <c r="JG54" s="54"/>
      <c r="JH54" s="54"/>
      <c r="JI54" s="54"/>
      <c r="JJ54" s="54"/>
      <c r="JK54" s="54"/>
      <c r="JL54" s="54"/>
      <c r="JM54" s="54"/>
      <c r="JN54" s="54"/>
      <c r="JO54" s="54"/>
      <c r="JP54" s="54"/>
      <c r="JQ54" s="54"/>
      <c r="JR54" s="54"/>
      <c r="JS54" s="54"/>
      <c r="JT54" s="54"/>
      <c r="JU54" s="54"/>
      <c r="JV54" s="54"/>
      <c r="JW54" s="54"/>
      <c r="JX54" s="54"/>
      <c r="JY54" s="54"/>
      <c r="JZ54" s="54"/>
      <c r="KA54" s="54"/>
      <c r="KB54" s="54"/>
      <c r="KC54" s="54"/>
      <c r="KD54" s="54"/>
      <c r="KE54" s="54"/>
      <c r="KF54" s="54"/>
      <c r="KG54" s="54"/>
      <c r="KH54" s="54"/>
      <c r="KI54" s="54"/>
      <c r="KJ54" s="54"/>
      <c r="KK54" s="54"/>
      <c r="KL54" s="54"/>
      <c r="KM54" s="54"/>
      <c r="KN54" s="54"/>
      <c r="KO54" s="54"/>
      <c r="KW54" s="208" t="s">
        <v>1444</v>
      </c>
    </row>
    <row r="55" spans="1:309" x14ac:dyDescent="0.35">
      <c r="A55" s="27" t="s">
        <v>918</v>
      </c>
      <c r="B55" s="54"/>
      <c r="C55" s="54"/>
      <c r="D55" s="54"/>
      <c r="E55" s="54"/>
      <c r="F55" s="54"/>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c r="BC55" s="54"/>
      <c r="BD55" s="54"/>
      <c r="BE55" s="54"/>
      <c r="BF55" s="54"/>
      <c r="BG55" s="54"/>
      <c r="BH55" s="54"/>
      <c r="BI55" s="54"/>
      <c r="BJ55" s="54"/>
      <c r="BK55" s="54"/>
      <c r="BL55" s="54"/>
      <c r="BM55" s="54"/>
      <c r="BN55" s="54"/>
      <c r="BO55" s="54"/>
      <c r="BP55" s="54"/>
      <c r="BQ55" s="54"/>
      <c r="BR55" s="54"/>
      <c r="BS55" s="54"/>
      <c r="BT55" s="54"/>
      <c r="BU55" s="54"/>
      <c r="BV55" s="54"/>
      <c r="BW55" s="54"/>
      <c r="BX55" s="54"/>
      <c r="BY55" s="54"/>
      <c r="BZ55" s="54"/>
      <c r="CA55" s="54"/>
      <c r="CB55" s="54"/>
      <c r="CC55" s="54"/>
      <c r="CD55" s="54"/>
      <c r="CE55" s="54"/>
      <c r="CF55" s="54"/>
      <c r="CG55" s="54"/>
      <c r="CH55" s="54"/>
      <c r="CI55" s="54"/>
      <c r="CJ55" s="54"/>
      <c r="CK55" s="54"/>
      <c r="CL55" s="54"/>
      <c r="CM55" s="54"/>
      <c r="CN55" s="54"/>
      <c r="CO55" s="54"/>
      <c r="CP55" s="54"/>
      <c r="CQ55" s="54"/>
      <c r="CR55" s="54"/>
      <c r="CS55" s="54"/>
      <c r="CT55" s="54"/>
      <c r="CU55" s="54"/>
      <c r="CV55" s="54"/>
      <c r="CW55" s="54"/>
      <c r="CX55" s="54"/>
      <c r="CY55" s="54"/>
      <c r="CZ55" s="54"/>
      <c r="DA55" s="54"/>
      <c r="DB55" s="54"/>
      <c r="DC55" s="54"/>
      <c r="DD55" s="54"/>
      <c r="DE55" s="54"/>
      <c r="DF55" s="54"/>
      <c r="DG55" s="54"/>
      <c r="DH55" s="54"/>
      <c r="DI55" s="54"/>
      <c r="DJ55" s="54"/>
      <c r="DK55" s="54"/>
      <c r="DL55" s="54"/>
      <c r="DM55" s="54"/>
      <c r="DN55" s="54"/>
      <c r="DO55" s="54"/>
      <c r="DP55" s="54"/>
      <c r="DQ55" s="54"/>
      <c r="DR55" s="54"/>
      <c r="DS55" s="54"/>
      <c r="DT55" s="54"/>
      <c r="DU55" s="54"/>
      <c r="DV55" s="54"/>
      <c r="DW55" s="54"/>
      <c r="DX55" s="54"/>
      <c r="DY55" s="54"/>
      <c r="DZ55" s="54"/>
      <c r="EA55" s="54"/>
      <c r="EB55" s="54"/>
      <c r="EC55" s="54"/>
      <c r="ED55" s="54"/>
      <c r="EE55" s="54"/>
      <c r="EF55" s="54"/>
      <c r="EG55" s="54"/>
      <c r="EH55" s="54"/>
      <c r="EI55" s="54"/>
      <c r="EJ55" s="54"/>
      <c r="EK55" s="54"/>
      <c r="EL55" s="54"/>
      <c r="EM55" s="54"/>
      <c r="EN55" s="54"/>
      <c r="EO55" s="54"/>
      <c r="EP55" s="54"/>
      <c r="EQ55" s="54"/>
      <c r="ER55" s="54"/>
      <c r="ES55" s="54"/>
      <c r="ET55" s="54"/>
      <c r="EU55" s="54"/>
      <c r="EV55" s="54"/>
      <c r="EW55" s="54"/>
      <c r="EX55" s="54"/>
      <c r="EY55" s="54"/>
      <c r="EZ55" s="54"/>
      <c r="FA55" s="54"/>
      <c r="FB55" s="54"/>
      <c r="FC55" s="54"/>
      <c r="FD55" s="54"/>
      <c r="FE55" s="54"/>
      <c r="FF55" s="54"/>
      <c r="FG55" s="54"/>
      <c r="FH55" s="54"/>
      <c r="FI55" s="54"/>
      <c r="FJ55" s="54"/>
      <c r="FK55" s="54"/>
      <c r="FL55" s="54"/>
      <c r="FM55" s="54"/>
      <c r="FN55" s="54"/>
      <c r="FO55" s="54"/>
      <c r="FP55" s="54"/>
      <c r="FQ55" s="54"/>
      <c r="FR55" s="54"/>
      <c r="FS55" s="54"/>
      <c r="FT55" s="54"/>
      <c r="FU55" s="54"/>
      <c r="FV55" s="54"/>
      <c r="FW55" s="54"/>
      <c r="FX55" s="54"/>
      <c r="FY55" s="54"/>
      <c r="FZ55" s="54"/>
      <c r="GA55" s="54"/>
      <c r="GB55" s="54"/>
      <c r="GC55" s="54"/>
      <c r="GD55" s="54"/>
      <c r="GE55" s="54"/>
      <c r="GF55" s="54"/>
      <c r="GG55" s="54"/>
      <c r="GH55" s="54"/>
      <c r="GI55" s="54"/>
      <c r="GJ55" s="54"/>
      <c r="GK55" s="54"/>
      <c r="GL55" s="54"/>
      <c r="GM55" s="54"/>
      <c r="GN55" s="54"/>
      <c r="GO55" s="54"/>
      <c r="GP55" s="54"/>
      <c r="GQ55" s="54"/>
      <c r="GR55" s="54"/>
      <c r="GS55" s="54"/>
      <c r="GT55" s="54"/>
      <c r="GU55" s="54"/>
      <c r="GV55" s="54"/>
      <c r="GW55" s="54"/>
      <c r="GX55" s="54"/>
      <c r="GY55" s="54"/>
      <c r="GZ55" s="54"/>
      <c r="HA55" s="54"/>
      <c r="HB55" s="54"/>
      <c r="HC55" s="54"/>
      <c r="HD55" s="54"/>
      <c r="HE55" s="54"/>
      <c r="HF55" s="54"/>
      <c r="HG55" s="54"/>
      <c r="HH55" s="54"/>
      <c r="HI55" s="54"/>
      <c r="HJ55" s="54"/>
      <c r="HK55" s="54"/>
      <c r="HL55" s="54"/>
      <c r="HM55" s="54"/>
      <c r="HN55" s="54"/>
      <c r="HO55" s="54"/>
      <c r="HP55" s="54"/>
      <c r="HQ55" s="54"/>
      <c r="HR55" s="54"/>
      <c r="HS55" s="54"/>
      <c r="HT55" s="54"/>
      <c r="HU55" s="54"/>
      <c r="HV55" s="54"/>
      <c r="HW55" s="54"/>
      <c r="HX55" s="54"/>
      <c r="HY55" s="54"/>
      <c r="HZ55" s="54"/>
      <c r="IA55" s="54"/>
      <c r="IB55" s="54"/>
      <c r="IC55" s="54"/>
      <c r="ID55" s="54"/>
      <c r="IE55" s="54"/>
      <c r="IF55" s="54"/>
      <c r="IG55" s="54"/>
      <c r="IH55" s="54"/>
      <c r="II55" s="54"/>
      <c r="IJ55" s="54"/>
      <c r="IK55" s="54"/>
      <c r="IL55" s="54"/>
      <c r="IM55" s="54"/>
      <c r="IN55" s="54"/>
      <c r="IO55" s="54"/>
      <c r="IP55" s="54"/>
      <c r="IQ55" s="54"/>
      <c r="IR55" s="54"/>
      <c r="IS55" s="54"/>
      <c r="IT55" s="54"/>
      <c r="IU55" s="54"/>
      <c r="IV55" s="54"/>
      <c r="IW55" s="54"/>
      <c r="IX55" s="54"/>
      <c r="IY55" s="54"/>
      <c r="IZ55" s="54"/>
      <c r="JA55" s="54"/>
      <c r="JB55" s="54"/>
      <c r="JC55" s="54"/>
      <c r="JD55" s="54"/>
      <c r="JE55" s="54"/>
      <c r="JF55" s="54"/>
      <c r="JG55" s="54"/>
      <c r="JH55" s="54"/>
      <c r="JI55" s="54"/>
      <c r="JJ55" s="54"/>
      <c r="JK55" s="54"/>
      <c r="JL55" s="54"/>
      <c r="JM55" s="54"/>
      <c r="JN55" s="54"/>
      <c r="JO55" s="54"/>
      <c r="JP55" s="54"/>
      <c r="JQ55" s="54"/>
      <c r="JR55" s="54"/>
      <c r="JS55" s="54"/>
      <c r="JT55" s="54"/>
      <c r="JU55" s="54"/>
      <c r="JV55" s="54"/>
      <c r="JW55" s="54"/>
      <c r="JX55" s="54"/>
      <c r="JY55" s="54"/>
      <c r="JZ55" s="54"/>
      <c r="KA55" s="54"/>
      <c r="KB55" s="54"/>
      <c r="KC55" s="54"/>
      <c r="KD55" s="54"/>
      <c r="KE55" s="54"/>
      <c r="KF55" s="54"/>
      <c r="KG55" s="54"/>
      <c r="KH55" s="54"/>
      <c r="KI55" s="54"/>
      <c r="KJ55" s="54"/>
      <c r="KK55" s="54"/>
      <c r="KL55" s="54"/>
      <c r="KM55" s="54"/>
      <c r="KN55" s="54"/>
      <c r="KO55" s="54"/>
      <c r="KW55" s="386" t="s">
        <v>968</v>
      </c>
    </row>
    <row r="56" spans="1:309" ht="15" thickBot="1" x14ac:dyDescent="0.4">
      <c r="A56" s="115"/>
      <c r="B56" s="116"/>
      <c r="C56" s="116"/>
      <c r="D56" s="117"/>
      <c r="KW56" s="208" t="s">
        <v>1445</v>
      </c>
    </row>
    <row r="57" spans="1:309" s="7" customFormat="1" ht="22.15" customHeight="1" x14ac:dyDescent="0.35">
      <c r="A57" s="30"/>
      <c r="B57" s="409" t="s">
        <v>41</v>
      </c>
      <c r="C57" s="410"/>
      <c r="D57" s="410"/>
      <c r="E57" s="410"/>
      <c r="F57" s="410"/>
      <c r="G57" s="410"/>
      <c r="H57" s="410"/>
      <c r="I57" s="410"/>
      <c r="J57" s="410"/>
      <c r="K57" s="410"/>
      <c r="L57" s="410"/>
      <c r="M57" s="410"/>
      <c r="N57" s="411"/>
      <c r="KW57" s="208" t="s">
        <v>1446</v>
      </c>
    </row>
    <row r="58" spans="1:309" ht="15.65" customHeight="1" x14ac:dyDescent="0.35">
      <c r="B58" s="112" t="s">
        <v>44</v>
      </c>
      <c r="C58" s="421" t="s">
        <v>42</v>
      </c>
      <c r="D58" s="421"/>
      <c r="E58" s="421"/>
      <c r="F58" s="113" t="s">
        <v>43</v>
      </c>
      <c r="G58" s="39"/>
      <c r="H58" s="39"/>
      <c r="I58" s="39"/>
      <c r="J58" s="40"/>
      <c r="K58" s="40"/>
      <c r="L58" s="40"/>
      <c r="M58" s="40"/>
      <c r="N58" s="45"/>
      <c r="KW58" s="208" t="s">
        <v>1447</v>
      </c>
    </row>
    <row r="59" spans="1:309" ht="15" thickBot="1" x14ac:dyDescent="0.4">
      <c r="B59" s="229" t="s">
        <v>563</v>
      </c>
      <c r="C59" s="405"/>
      <c r="D59" s="406"/>
      <c r="E59" s="407"/>
      <c r="F59" s="42">
        <f t="shared" ref="F59:F122" si="0">COUNTIF(B$4:KO$55,B59)</f>
        <v>0</v>
      </c>
      <c r="G59" s="39"/>
      <c r="H59" s="39"/>
      <c r="I59" s="39"/>
      <c r="J59" s="39"/>
      <c r="K59" s="39"/>
      <c r="L59" s="39"/>
      <c r="M59" s="39"/>
      <c r="N59" s="46"/>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W59" s="208" t="s">
        <v>1448</v>
      </c>
    </row>
    <row r="60" spans="1:309" ht="15" thickBot="1" x14ac:dyDescent="0.4">
      <c r="B60" s="51" t="s">
        <v>564</v>
      </c>
      <c r="C60" s="405"/>
      <c r="D60" s="406"/>
      <c r="E60" s="407"/>
      <c r="F60" s="42">
        <f t="shared" si="0"/>
        <v>0</v>
      </c>
      <c r="G60" s="39"/>
      <c r="H60" s="39"/>
      <c r="I60" s="39"/>
      <c r="J60" s="428" t="s">
        <v>865</v>
      </c>
      <c r="K60" s="429"/>
      <c r="L60" s="429"/>
      <c r="M60" s="429"/>
      <c r="N60" s="41">
        <f>SUM(F59:F359)</f>
        <v>0</v>
      </c>
      <c r="KW60" s="208" t="s">
        <v>1449</v>
      </c>
    </row>
    <row r="61" spans="1:309" ht="14.5" customHeight="1" x14ac:dyDescent="0.35">
      <c r="B61" s="51" t="s">
        <v>565</v>
      </c>
      <c r="C61" s="405"/>
      <c r="D61" s="406"/>
      <c r="E61" s="407"/>
      <c r="F61" s="42">
        <f t="shared" si="0"/>
        <v>0</v>
      </c>
      <c r="G61" s="39"/>
      <c r="H61" s="39"/>
      <c r="I61" s="39"/>
      <c r="J61" s="430" t="s">
        <v>53</v>
      </c>
      <c r="K61" s="431"/>
      <c r="L61" s="431"/>
      <c r="M61" s="431"/>
      <c r="N61" s="43">
        <f>COUNTIFS(F59:F359,"&lt;=3",F59:F359,"&gt;0")</f>
        <v>0</v>
      </c>
      <c r="KW61" s="386" t="s">
        <v>974</v>
      </c>
    </row>
    <row r="62" spans="1:309" ht="15" thickBot="1" x14ac:dyDescent="0.4">
      <c r="B62" s="51" t="s">
        <v>566</v>
      </c>
      <c r="C62" s="405"/>
      <c r="D62" s="406"/>
      <c r="E62" s="407"/>
      <c r="F62" s="42">
        <f t="shared" si="0"/>
        <v>0</v>
      </c>
      <c r="G62" s="39"/>
      <c r="H62" s="39"/>
      <c r="I62" s="39"/>
      <c r="J62" s="432" t="s">
        <v>54</v>
      </c>
      <c r="K62" s="433"/>
      <c r="L62" s="433"/>
      <c r="M62" s="433"/>
      <c r="N62" s="44">
        <f>COUNTIF(F59:F359,"&gt;3")</f>
        <v>0</v>
      </c>
      <c r="KW62" s="387" t="s">
        <v>1453</v>
      </c>
    </row>
    <row r="63" spans="1:309" x14ac:dyDescent="0.35">
      <c r="B63" s="51" t="s">
        <v>567</v>
      </c>
      <c r="C63" s="405"/>
      <c r="D63" s="406"/>
      <c r="E63" s="407"/>
      <c r="F63" s="42">
        <f t="shared" si="0"/>
        <v>0</v>
      </c>
      <c r="G63" s="39"/>
      <c r="H63" s="39"/>
      <c r="I63" s="39"/>
      <c r="J63" s="39"/>
      <c r="K63" s="39"/>
      <c r="L63" s="39"/>
      <c r="M63" s="39"/>
      <c r="N63" s="46"/>
      <c r="KW63" s="386" t="s">
        <v>975</v>
      </c>
    </row>
    <row r="64" spans="1:309" x14ac:dyDescent="0.35">
      <c r="B64" s="51" t="s">
        <v>568</v>
      </c>
      <c r="C64" s="405"/>
      <c r="D64" s="406"/>
      <c r="E64" s="407"/>
      <c r="F64" s="42">
        <f t="shared" si="0"/>
        <v>0</v>
      </c>
      <c r="G64" s="39"/>
      <c r="H64" s="39"/>
      <c r="I64" s="39"/>
      <c r="J64" s="39"/>
      <c r="K64" s="39"/>
      <c r="L64" s="39"/>
      <c r="M64" s="39"/>
      <c r="N64" s="46"/>
      <c r="KW64" s="387" t="s">
        <v>1454</v>
      </c>
    </row>
    <row r="65" spans="1:14" x14ac:dyDescent="0.35">
      <c r="B65" s="51" t="s">
        <v>569</v>
      </c>
      <c r="C65" s="405"/>
      <c r="D65" s="406"/>
      <c r="E65" s="407"/>
      <c r="F65" s="42">
        <f t="shared" si="0"/>
        <v>0</v>
      </c>
      <c r="G65" s="39"/>
      <c r="H65" s="39"/>
      <c r="I65" s="39"/>
      <c r="J65" s="422" t="s">
        <v>68</v>
      </c>
      <c r="K65" s="422"/>
      <c r="L65" s="422"/>
      <c r="M65" s="422"/>
      <c r="N65" s="423"/>
    </row>
    <row r="66" spans="1:14" x14ac:dyDescent="0.35">
      <c r="B66" s="51" t="s">
        <v>570</v>
      </c>
      <c r="C66" s="405"/>
      <c r="D66" s="406"/>
      <c r="E66" s="407"/>
      <c r="F66" s="42">
        <f t="shared" si="0"/>
        <v>0</v>
      </c>
      <c r="G66" s="39"/>
      <c r="H66" s="39"/>
      <c r="I66" s="39"/>
      <c r="J66" s="422"/>
      <c r="K66" s="422"/>
      <c r="L66" s="422"/>
      <c r="M66" s="422"/>
      <c r="N66" s="423"/>
    </row>
    <row r="67" spans="1:14" x14ac:dyDescent="0.35">
      <c r="A67"/>
      <c r="B67" s="51" t="s">
        <v>571</v>
      </c>
      <c r="C67" s="405"/>
      <c r="D67" s="406"/>
      <c r="E67" s="407"/>
      <c r="F67" s="42">
        <f t="shared" si="0"/>
        <v>0</v>
      </c>
      <c r="G67" s="39"/>
      <c r="H67" s="39"/>
      <c r="I67" s="39"/>
      <c r="J67" s="422"/>
      <c r="K67" s="422"/>
      <c r="L67" s="422"/>
      <c r="M67" s="422"/>
      <c r="N67" s="423"/>
    </row>
    <row r="68" spans="1:14" x14ac:dyDescent="0.35">
      <c r="A68"/>
      <c r="B68" s="51" t="s">
        <v>572</v>
      </c>
      <c r="C68" s="405"/>
      <c r="D68" s="406"/>
      <c r="E68" s="407"/>
      <c r="F68" s="42">
        <f t="shared" si="0"/>
        <v>0</v>
      </c>
      <c r="G68" s="39"/>
      <c r="H68" s="39"/>
      <c r="I68" s="39"/>
      <c r="J68" s="422"/>
      <c r="K68" s="422"/>
      <c r="L68" s="422"/>
      <c r="M68" s="422"/>
      <c r="N68" s="423"/>
    </row>
    <row r="69" spans="1:14" x14ac:dyDescent="0.35">
      <c r="A69"/>
      <c r="B69" s="51" t="s">
        <v>573</v>
      </c>
      <c r="C69" s="405"/>
      <c r="D69" s="406"/>
      <c r="E69" s="407"/>
      <c r="F69" s="42">
        <f t="shared" si="0"/>
        <v>0</v>
      </c>
      <c r="G69" s="39"/>
      <c r="H69" s="39"/>
      <c r="I69" s="39"/>
      <c r="J69" s="422"/>
      <c r="K69" s="422"/>
      <c r="L69" s="422"/>
      <c r="M69" s="422"/>
      <c r="N69" s="423"/>
    </row>
    <row r="70" spans="1:14" x14ac:dyDescent="0.35">
      <c r="A70"/>
      <c r="B70" s="51" t="s">
        <v>574</v>
      </c>
      <c r="C70" s="405"/>
      <c r="D70" s="406"/>
      <c r="E70" s="407"/>
      <c r="F70" s="42">
        <f t="shared" si="0"/>
        <v>0</v>
      </c>
      <c r="G70" s="39"/>
      <c r="H70" s="39"/>
      <c r="I70" s="39"/>
      <c r="J70" s="422"/>
      <c r="K70" s="422"/>
      <c r="L70" s="422"/>
      <c r="M70" s="422"/>
      <c r="N70" s="423"/>
    </row>
    <row r="71" spans="1:14" x14ac:dyDescent="0.35">
      <c r="A71"/>
      <c r="B71" s="51" t="s">
        <v>575</v>
      </c>
      <c r="C71" s="405"/>
      <c r="D71" s="406"/>
      <c r="E71" s="407"/>
      <c r="F71" s="42">
        <f t="shared" si="0"/>
        <v>0</v>
      </c>
      <c r="G71" s="39"/>
      <c r="H71" s="39"/>
      <c r="I71" s="39"/>
      <c r="J71" s="422"/>
      <c r="K71" s="422"/>
      <c r="L71" s="422"/>
      <c r="M71" s="422"/>
      <c r="N71" s="423"/>
    </row>
    <row r="72" spans="1:14" x14ac:dyDescent="0.35">
      <c r="A72"/>
      <c r="B72" s="51" t="s">
        <v>576</v>
      </c>
      <c r="C72" s="405"/>
      <c r="D72" s="406"/>
      <c r="E72" s="407"/>
      <c r="F72" s="42">
        <f t="shared" si="0"/>
        <v>0</v>
      </c>
      <c r="G72" s="39"/>
      <c r="H72" s="39"/>
      <c r="I72" s="39"/>
      <c r="J72" s="422"/>
      <c r="K72" s="422"/>
      <c r="L72" s="422"/>
      <c r="M72" s="422"/>
      <c r="N72" s="423"/>
    </row>
    <row r="73" spans="1:14" ht="15" thickBot="1" x14ac:dyDescent="0.4">
      <c r="A73"/>
      <c r="B73" s="51" t="s">
        <v>577</v>
      </c>
      <c r="C73" s="405"/>
      <c r="D73" s="406"/>
      <c r="E73" s="407"/>
      <c r="F73" s="42">
        <f t="shared" si="0"/>
        <v>0</v>
      </c>
      <c r="G73" s="39"/>
      <c r="H73" s="39"/>
      <c r="I73" s="39"/>
      <c r="J73" s="39"/>
      <c r="K73" s="39"/>
      <c r="L73" s="39"/>
      <c r="M73" s="39"/>
      <c r="N73" s="46"/>
    </row>
    <row r="74" spans="1:14" x14ac:dyDescent="0.35">
      <c r="A74"/>
      <c r="B74" s="51" t="s">
        <v>578</v>
      </c>
      <c r="C74" s="405"/>
      <c r="D74" s="406"/>
      <c r="E74" s="407"/>
      <c r="F74" s="42">
        <f t="shared" si="0"/>
        <v>0</v>
      </c>
      <c r="G74" s="39"/>
      <c r="H74" s="39"/>
      <c r="I74" s="126" t="s">
        <v>49</v>
      </c>
      <c r="J74" s="118"/>
      <c r="K74" s="118"/>
      <c r="L74" s="118"/>
      <c r="M74" s="118"/>
      <c r="N74" s="119"/>
    </row>
    <row r="75" spans="1:14" x14ac:dyDescent="0.35">
      <c r="A75"/>
      <c r="B75" s="51" t="s">
        <v>579</v>
      </c>
      <c r="C75" s="405"/>
      <c r="D75" s="406"/>
      <c r="E75" s="407"/>
      <c r="F75" s="42">
        <f t="shared" si="0"/>
        <v>0</v>
      </c>
      <c r="G75" s="39"/>
      <c r="H75" s="39"/>
      <c r="I75" s="426" t="s">
        <v>45</v>
      </c>
      <c r="J75" s="427"/>
      <c r="K75" s="120">
        <f>COUNTA(B4:KO16)</f>
        <v>0</v>
      </c>
      <c r="L75" s="121"/>
      <c r="M75" s="121"/>
      <c r="N75" s="122"/>
    </row>
    <row r="76" spans="1:14" x14ac:dyDescent="0.35">
      <c r="A76"/>
      <c r="B76" s="51" t="s">
        <v>580</v>
      </c>
      <c r="C76" s="405"/>
      <c r="D76" s="406"/>
      <c r="E76" s="407"/>
      <c r="F76" s="42">
        <f t="shared" si="0"/>
        <v>0</v>
      </c>
      <c r="G76" s="39"/>
      <c r="H76" s="39"/>
      <c r="I76" s="426" t="s">
        <v>46</v>
      </c>
      <c r="J76" s="427"/>
      <c r="K76" s="120">
        <f>COUNTA(B17:KO29)</f>
        <v>0</v>
      </c>
      <c r="L76" s="121"/>
      <c r="M76" s="121"/>
      <c r="N76" s="122"/>
    </row>
    <row r="77" spans="1:14" x14ac:dyDescent="0.35">
      <c r="A77"/>
      <c r="B77" s="51" t="s">
        <v>581</v>
      </c>
      <c r="C77" s="405"/>
      <c r="D77" s="406"/>
      <c r="E77" s="407"/>
      <c r="F77" s="42">
        <f t="shared" si="0"/>
        <v>0</v>
      </c>
      <c r="G77" s="39"/>
      <c r="H77" s="39"/>
      <c r="I77" s="426" t="s">
        <v>47</v>
      </c>
      <c r="J77" s="427"/>
      <c r="K77" s="120">
        <f>COUNTA(B30:KO42)</f>
        <v>0</v>
      </c>
      <c r="L77" s="121"/>
      <c r="M77" s="121"/>
      <c r="N77" s="122"/>
    </row>
    <row r="78" spans="1:14" x14ac:dyDescent="0.35">
      <c r="A78"/>
      <c r="B78" s="51" t="s">
        <v>582</v>
      </c>
      <c r="C78" s="405"/>
      <c r="D78" s="406"/>
      <c r="E78" s="407"/>
      <c r="F78" s="42">
        <f t="shared" si="0"/>
        <v>0</v>
      </c>
      <c r="G78" s="39"/>
      <c r="H78" s="39"/>
      <c r="I78" s="426" t="s">
        <v>48</v>
      </c>
      <c r="J78" s="427"/>
      <c r="K78" s="120">
        <f>COUNTA(B43:KO55)</f>
        <v>0</v>
      </c>
      <c r="L78" s="121"/>
      <c r="M78" s="121"/>
      <c r="N78" s="122"/>
    </row>
    <row r="79" spans="1:14" ht="15" thickBot="1" x14ac:dyDescent="0.4">
      <c r="A79"/>
      <c r="B79" s="51" t="s">
        <v>583</v>
      </c>
      <c r="C79" s="405"/>
      <c r="D79" s="406"/>
      <c r="E79" s="407"/>
      <c r="F79" s="42">
        <f t="shared" si="0"/>
        <v>0</v>
      </c>
      <c r="G79" s="39"/>
      <c r="H79" s="39"/>
      <c r="I79" s="123"/>
      <c r="J79" s="124"/>
      <c r="K79" s="124"/>
      <c r="L79" s="124"/>
      <c r="M79" s="124"/>
      <c r="N79" s="125"/>
    </row>
    <row r="80" spans="1:14" x14ac:dyDescent="0.35">
      <c r="A80"/>
      <c r="B80" s="51" t="s">
        <v>584</v>
      </c>
      <c r="C80" s="405"/>
      <c r="D80" s="406"/>
      <c r="E80" s="407"/>
      <c r="F80" s="42">
        <f t="shared" si="0"/>
        <v>0</v>
      </c>
      <c r="G80" s="39"/>
      <c r="H80" s="39"/>
      <c r="I80" s="39"/>
      <c r="J80" s="39"/>
      <c r="K80" s="39"/>
      <c r="L80" s="39"/>
      <c r="M80" s="39"/>
      <c r="N80" s="46"/>
    </row>
    <row r="81" spans="1:14" x14ac:dyDescent="0.35">
      <c r="A81"/>
      <c r="B81" s="51" t="s">
        <v>585</v>
      </c>
      <c r="C81" s="405"/>
      <c r="D81" s="406"/>
      <c r="E81" s="407"/>
      <c r="F81" s="42">
        <f t="shared" si="0"/>
        <v>0</v>
      </c>
      <c r="G81" s="39"/>
      <c r="H81" s="39"/>
      <c r="I81" s="39"/>
      <c r="J81" s="39"/>
      <c r="K81" s="39"/>
      <c r="L81" s="39"/>
      <c r="M81" s="39"/>
      <c r="N81" s="46"/>
    </row>
    <row r="82" spans="1:14" x14ac:dyDescent="0.35">
      <c r="A82"/>
      <c r="B82" s="51" t="s">
        <v>586</v>
      </c>
      <c r="C82" s="405"/>
      <c r="D82" s="406"/>
      <c r="E82" s="407"/>
      <c r="F82" s="42">
        <f t="shared" si="0"/>
        <v>0</v>
      </c>
      <c r="G82" s="39"/>
      <c r="H82" s="39"/>
      <c r="I82" s="39"/>
      <c r="J82" s="39"/>
      <c r="K82" s="39"/>
      <c r="L82" s="39"/>
      <c r="M82" s="39"/>
      <c r="N82" s="46"/>
    </row>
    <row r="83" spans="1:14" x14ac:dyDescent="0.35">
      <c r="A83"/>
      <c r="B83" s="51" t="s">
        <v>587</v>
      </c>
      <c r="C83" s="405"/>
      <c r="D83" s="406"/>
      <c r="E83" s="407"/>
      <c r="F83" s="42">
        <f t="shared" si="0"/>
        <v>0</v>
      </c>
      <c r="G83" s="39"/>
      <c r="H83" s="39"/>
      <c r="I83" s="39"/>
      <c r="J83" s="39"/>
      <c r="K83" s="39"/>
      <c r="L83" s="39"/>
      <c r="M83" s="39"/>
      <c r="N83" s="46"/>
    </row>
    <row r="84" spans="1:14" x14ac:dyDescent="0.35">
      <c r="A84"/>
      <c r="B84" s="51" t="s">
        <v>588</v>
      </c>
      <c r="C84" s="405"/>
      <c r="D84" s="406"/>
      <c r="E84" s="407"/>
      <c r="F84" s="42">
        <f t="shared" si="0"/>
        <v>0</v>
      </c>
      <c r="G84" s="39"/>
      <c r="H84" s="39"/>
      <c r="I84" s="39"/>
      <c r="J84" s="39"/>
      <c r="K84" s="39"/>
      <c r="L84" s="39"/>
      <c r="M84" s="39"/>
      <c r="N84" s="46"/>
    </row>
    <row r="85" spans="1:14" x14ac:dyDescent="0.35">
      <c r="A85"/>
      <c r="B85" s="51" t="s">
        <v>589</v>
      </c>
      <c r="C85" s="405"/>
      <c r="D85" s="406"/>
      <c r="E85" s="407"/>
      <c r="F85" s="42">
        <f t="shared" si="0"/>
        <v>0</v>
      </c>
      <c r="G85" s="39"/>
      <c r="H85" s="39"/>
      <c r="I85" s="39"/>
      <c r="J85" s="39"/>
      <c r="K85" s="39"/>
      <c r="L85" s="39"/>
      <c r="M85" s="39"/>
      <c r="N85" s="46"/>
    </row>
    <row r="86" spans="1:14" x14ac:dyDescent="0.35">
      <c r="A86"/>
      <c r="B86" s="51" t="s">
        <v>590</v>
      </c>
      <c r="C86" s="405"/>
      <c r="D86" s="406"/>
      <c r="E86" s="407"/>
      <c r="F86" s="42">
        <f t="shared" si="0"/>
        <v>0</v>
      </c>
      <c r="G86" s="39"/>
      <c r="H86" s="39"/>
      <c r="I86" s="39"/>
      <c r="J86" s="39"/>
      <c r="K86" s="39"/>
      <c r="L86" s="39"/>
      <c r="M86" s="39"/>
      <c r="N86" s="46"/>
    </row>
    <row r="87" spans="1:14" x14ac:dyDescent="0.35">
      <c r="A87"/>
      <c r="B87" s="51" t="s">
        <v>591</v>
      </c>
      <c r="C87" s="405"/>
      <c r="D87" s="406"/>
      <c r="E87" s="407"/>
      <c r="F87" s="42">
        <f t="shared" si="0"/>
        <v>0</v>
      </c>
      <c r="G87" s="39"/>
      <c r="H87" s="39"/>
      <c r="I87" s="39"/>
      <c r="J87" s="39"/>
      <c r="K87" s="39"/>
      <c r="L87" s="39"/>
      <c r="M87" s="39"/>
      <c r="N87" s="46"/>
    </row>
    <row r="88" spans="1:14" x14ac:dyDescent="0.35">
      <c r="A88"/>
      <c r="B88" s="51" t="s">
        <v>592</v>
      </c>
      <c r="C88" s="405"/>
      <c r="D88" s="406"/>
      <c r="E88" s="407"/>
      <c r="F88" s="42">
        <f t="shared" si="0"/>
        <v>0</v>
      </c>
      <c r="G88" s="39"/>
      <c r="H88" s="39"/>
      <c r="I88" s="39"/>
      <c r="J88" s="39"/>
      <c r="K88" s="39"/>
      <c r="L88" s="39"/>
      <c r="M88" s="39"/>
      <c r="N88" s="46"/>
    </row>
    <row r="89" spans="1:14" x14ac:dyDescent="0.35">
      <c r="A89"/>
      <c r="B89" s="51" t="s">
        <v>593</v>
      </c>
      <c r="C89" s="405"/>
      <c r="D89" s="406"/>
      <c r="E89" s="407"/>
      <c r="F89" s="42">
        <f t="shared" si="0"/>
        <v>0</v>
      </c>
      <c r="G89" s="39"/>
      <c r="H89" s="39"/>
      <c r="I89" s="39"/>
      <c r="J89" s="39"/>
      <c r="K89" s="39"/>
      <c r="L89" s="39"/>
      <c r="M89" s="39"/>
      <c r="N89" s="46"/>
    </row>
    <row r="90" spans="1:14" x14ac:dyDescent="0.35">
      <c r="A90"/>
      <c r="B90" s="51" t="s">
        <v>594</v>
      </c>
      <c r="C90" s="405"/>
      <c r="D90" s="406"/>
      <c r="E90" s="407"/>
      <c r="F90" s="42">
        <f t="shared" si="0"/>
        <v>0</v>
      </c>
      <c r="G90" s="39"/>
      <c r="H90" s="39"/>
      <c r="I90" s="39"/>
      <c r="J90" s="39"/>
      <c r="K90" s="39"/>
      <c r="L90" s="39"/>
      <c r="M90" s="39"/>
      <c r="N90" s="46"/>
    </row>
    <row r="91" spans="1:14" x14ac:dyDescent="0.35">
      <c r="A91"/>
      <c r="B91" s="51" t="s">
        <v>595</v>
      </c>
      <c r="C91" s="405"/>
      <c r="D91" s="406"/>
      <c r="E91" s="407"/>
      <c r="F91" s="42">
        <f t="shared" si="0"/>
        <v>0</v>
      </c>
      <c r="G91" s="39"/>
      <c r="H91" s="39"/>
      <c r="I91" s="39"/>
      <c r="J91" s="39"/>
      <c r="K91" s="39"/>
      <c r="L91" s="39"/>
      <c r="M91" s="39"/>
      <c r="N91" s="46"/>
    </row>
    <row r="92" spans="1:14" x14ac:dyDescent="0.35">
      <c r="A92"/>
      <c r="B92" s="51" t="s">
        <v>596</v>
      </c>
      <c r="C92" s="405"/>
      <c r="D92" s="406"/>
      <c r="E92" s="407"/>
      <c r="F92" s="42">
        <f t="shared" si="0"/>
        <v>0</v>
      </c>
      <c r="G92" s="39"/>
      <c r="H92" s="39"/>
      <c r="I92" s="39"/>
      <c r="J92" s="39"/>
      <c r="K92" s="39"/>
      <c r="L92" s="39"/>
      <c r="M92" s="39"/>
      <c r="N92" s="46"/>
    </row>
    <row r="93" spans="1:14" x14ac:dyDescent="0.35">
      <c r="A93"/>
      <c r="B93" s="51" t="s">
        <v>597</v>
      </c>
      <c r="C93" s="405"/>
      <c r="D93" s="406"/>
      <c r="E93" s="407"/>
      <c r="F93" s="42">
        <f t="shared" si="0"/>
        <v>0</v>
      </c>
      <c r="G93" s="39"/>
      <c r="H93" s="39"/>
      <c r="I93" s="39"/>
      <c r="J93" s="39"/>
      <c r="K93" s="39"/>
      <c r="L93" s="39"/>
      <c r="M93" s="39"/>
      <c r="N93" s="46"/>
    </row>
    <row r="94" spans="1:14" x14ac:dyDescent="0.35">
      <c r="A94"/>
      <c r="B94" s="51" t="s">
        <v>598</v>
      </c>
      <c r="C94" s="405"/>
      <c r="D94" s="406"/>
      <c r="E94" s="407"/>
      <c r="F94" s="42">
        <f t="shared" si="0"/>
        <v>0</v>
      </c>
      <c r="G94" s="39"/>
      <c r="H94" s="39"/>
      <c r="I94" s="39"/>
      <c r="J94" s="39"/>
      <c r="K94" s="39"/>
      <c r="L94" s="39"/>
      <c r="M94" s="39"/>
      <c r="N94" s="46"/>
    </row>
    <row r="95" spans="1:14" x14ac:dyDescent="0.35">
      <c r="A95"/>
      <c r="B95" s="51" t="s">
        <v>599</v>
      </c>
      <c r="C95" s="405"/>
      <c r="D95" s="406"/>
      <c r="E95" s="407"/>
      <c r="F95" s="42">
        <f t="shared" si="0"/>
        <v>0</v>
      </c>
      <c r="G95" s="39"/>
      <c r="H95" s="39"/>
      <c r="I95" s="39"/>
      <c r="J95" s="39"/>
      <c r="K95" s="39"/>
      <c r="L95" s="39"/>
      <c r="M95" s="39"/>
      <c r="N95" s="46"/>
    </row>
    <row r="96" spans="1:14" x14ac:dyDescent="0.35">
      <c r="A96"/>
      <c r="B96" s="51" t="s">
        <v>600</v>
      </c>
      <c r="C96" s="405"/>
      <c r="D96" s="406"/>
      <c r="E96" s="407"/>
      <c r="F96" s="42">
        <f t="shared" si="0"/>
        <v>0</v>
      </c>
      <c r="G96" s="39"/>
      <c r="H96" s="39"/>
      <c r="I96" s="39"/>
      <c r="J96" s="39"/>
      <c r="K96" s="39"/>
      <c r="L96" s="39"/>
      <c r="M96" s="39"/>
      <c r="N96" s="46"/>
    </row>
    <row r="97" spans="1:14" x14ac:dyDescent="0.35">
      <c r="A97"/>
      <c r="B97" s="51" t="s">
        <v>601</v>
      </c>
      <c r="C97" s="405"/>
      <c r="D97" s="406"/>
      <c r="E97" s="407"/>
      <c r="F97" s="42">
        <f t="shared" si="0"/>
        <v>0</v>
      </c>
      <c r="G97" s="39"/>
      <c r="H97" s="39"/>
      <c r="I97" s="39"/>
      <c r="J97" s="39"/>
      <c r="K97" s="39"/>
      <c r="L97" s="39"/>
      <c r="M97" s="39"/>
      <c r="N97" s="46"/>
    </row>
    <row r="98" spans="1:14" x14ac:dyDescent="0.35">
      <c r="A98"/>
      <c r="B98" s="51" t="s">
        <v>602</v>
      </c>
      <c r="C98" s="405"/>
      <c r="D98" s="406"/>
      <c r="E98" s="407"/>
      <c r="F98" s="42">
        <f t="shared" si="0"/>
        <v>0</v>
      </c>
      <c r="G98" s="39"/>
      <c r="H98" s="39"/>
      <c r="I98" s="39"/>
      <c r="J98" s="39"/>
      <c r="K98" s="39"/>
      <c r="L98" s="39"/>
      <c r="M98" s="39"/>
      <c r="N98" s="46"/>
    </row>
    <row r="99" spans="1:14" x14ac:dyDescent="0.35">
      <c r="A99"/>
      <c r="B99" s="51" t="s">
        <v>603</v>
      </c>
      <c r="C99" s="405"/>
      <c r="D99" s="406"/>
      <c r="E99" s="407"/>
      <c r="F99" s="42">
        <f t="shared" si="0"/>
        <v>0</v>
      </c>
      <c r="G99" s="39"/>
      <c r="H99" s="39"/>
      <c r="I99" s="39"/>
      <c r="J99" s="39"/>
      <c r="K99" s="39"/>
      <c r="L99" s="39"/>
      <c r="M99" s="39"/>
      <c r="N99" s="46"/>
    </row>
    <row r="100" spans="1:14" x14ac:dyDescent="0.35">
      <c r="A100"/>
      <c r="B100" s="51" t="s">
        <v>604</v>
      </c>
      <c r="C100" s="405"/>
      <c r="D100" s="406"/>
      <c r="E100" s="407"/>
      <c r="F100" s="42">
        <f t="shared" si="0"/>
        <v>0</v>
      </c>
      <c r="G100" s="39"/>
      <c r="H100" s="39"/>
      <c r="I100" s="39"/>
      <c r="J100" s="39"/>
      <c r="K100" s="39"/>
      <c r="L100" s="39"/>
      <c r="M100" s="39"/>
      <c r="N100" s="46"/>
    </row>
    <row r="101" spans="1:14" x14ac:dyDescent="0.35">
      <c r="A101"/>
      <c r="B101" s="51" t="s">
        <v>605</v>
      </c>
      <c r="C101" s="405"/>
      <c r="D101" s="406"/>
      <c r="E101" s="407"/>
      <c r="F101" s="42">
        <f t="shared" si="0"/>
        <v>0</v>
      </c>
      <c r="G101" s="39"/>
      <c r="H101" s="39"/>
      <c r="I101" s="39"/>
      <c r="J101" s="39"/>
      <c r="K101" s="39"/>
      <c r="L101" s="39"/>
      <c r="M101" s="39"/>
      <c r="N101" s="46"/>
    </row>
    <row r="102" spans="1:14" x14ac:dyDescent="0.35">
      <c r="A102"/>
      <c r="B102" s="51" t="s">
        <v>606</v>
      </c>
      <c r="C102" s="405"/>
      <c r="D102" s="406"/>
      <c r="E102" s="407"/>
      <c r="F102" s="42">
        <f t="shared" si="0"/>
        <v>0</v>
      </c>
      <c r="G102" s="39"/>
      <c r="H102" s="39"/>
      <c r="I102" s="39"/>
      <c r="J102" s="39"/>
      <c r="K102" s="39"/>
      <c r="L102" s="39"/>
      <c r="M102" s="39"/>
      <c r="N102" s="46"/>
    </row>
    <row r="103" spans="1:14" x14ac:dyDescent="0.35">
      <c r="A103"/>
      <c r="B103" s="51" t="s">
        <v>607</v>
      </c>
      <c r="C103" s="405"/>
      <c r="D103" s="406"/>
      <c r="E103" s="407"/>
      <c r="F103" s="42">
        <f t="shared" si="0"/>
        <v>0</v>
      </c>
      <c r="G103" s="39"/>
      <c r="H103" s="39"/>
      <c r="I103" s="39"/>
      <c r="J103" s="39"/>
      <c r="K103" s="39"/>
      <c r="L103" s="39"/>
      <c r="M103" s="39"/>
      <c r="N103" s="46"/>
    </row>
    <row r="104" spans="1:14" x14ac:dyDescent="0.35">
      <c r="A104"/>
      <c r="B104" s="51" t="s">
        <v>608</v>
      </c>
      <c r="C104" s="405"/>
      <c r="D104" s="406"/>
      <c r="E104" s="407"/>
      <c r="F104" s="42">
        <f t="shared" si="0"/>
        <v>0</v>
      </c>
      <c r="G104" s="39"/>
      <c r="H104" s="39"/>
      <c r="I104" s="39"/>
      <c r="J104" s="39"/>
      <c r="K104" s="39"/>
      <c r="L104" s="39"/>
      <c r="M104" s="39"/>
      <c r="N104" s="46"/>
    </row>
    <row r="105" spans="1:14" x14ac:dyDescent="0.35">
      <c r="A105"/>
      <c r="B105" s="51" t="s">
        <v>609</v>
      </c>
      <c r="C105" s="405"/>
      <c r="D105" s="406"/>
      <c r="E105" s="407"/>
      <c r="F105" s="42">
        <f t="shared" si="0"/>
        <v>0</v>
      </c>
      <c r="G105" s="39"/>
      <c r="H105" s="39"/>
      <c r="I105" s="39"/>
      <c r="J105" s="39"/>
      <c r="K105" s="39"/>
      <c r="L105" s="39"/>
      <c r="M105" s="39"/>
      <c r="N105" s="46"/>
    </row>
    <row r="106" spans="1:14" x14ac:dyDescent="0.35">
      <c r="A106"/>
      <c r="B106" s="51" t="s">
        <v>610</v>
      </c>
      <c r="C106" s="405"/>
      <c r="D106" s="406"/>
      <c r="E106" s="407"/>
      <c r="F106" s="42">
        <f t="shared" si="0"/>
        <v>0</v>
      </c>
      <c r="G106" s="39"/>
      <c r="H106" s="39"/>
      <c r="I106" s="39"/>
      <c r="J106" s="39"/>
      <c r="K106" s="39"/>
      <c r="L106" s="39"/>
      <c r="M106" s="39"/>
      <c r="N106" s="46"/>
    </row>
    <row r="107" spans="1:14" x14ac:dyDescent="0.35">
      <c r="A107"/>
      <c r="B107" s="51" t="s">
        <v>611</v>
      </c>
      <c r="C107" s="405"/>
      <c r="D107" s="406"/>
      <c r="E107" s="407"/>
      <c r="F107" s="42">
        <f t="shared" si="0"/>
        <v>0</v>
      </c>
      <c r="G107" s="39"/>
      <c r="H107" s="39"/>
      <c r="I107" s="39"/>
      <c r="J107" s="39"/>
      <c r="K107" s="39"/>
      <c r="L107" s="39"/>
      <c r="M107" s="39"/>
      <c r="N107" s="46"/>
    </row>
    <row r="108" spans="1:14" x14ac:dyDescent="0.35">
      <c r="A108"/>
      <c r="B108" s="51" t="s">
        <v>612</v>
      </c>
      <c r="C108" s="405"/>
      <c r="D108" s="406"/>
      <c r="E108" s="407"/>
      <c r="F108" s="42">
        <f t="shared" si="0"/>
        <v>0</v>
      </c>
      <c r="G108" s="39"/>
      <c r="H108" s="39"/>
      <c r="I108" s="39"/>
      <c r="J108" s="39"/>
      <c r="K108" s="39"/>
      <c r="L108" s="39"/>
      <c r="M108" s="39"/>
      <c r="N108" s="46"/>
    </row>
    <row r="109" spans="1:14" x14ac:dyDescent="0.35">
      <c r="A109"/>
      <c r="B109" s="51" t="s">
        <v>613</v>
      </c>
      <c r="C109" s="405"/>
      <c r="D109" s="406"/>
      <c r="E109" s="407"/>
      <c r="F109" s="42">
        <f t="shared" si="0"/>
        <v>0</v>
      </c>
      <c r="G109" s="39"/>
      <c r="H109" s="39"/>
      <c r="I109" s="39"/>
      <c r="J109" s="39"/>
      <c r="K109" s="39"/>
      <c r="L109" s="39"/>
      <c r="M109" s="39"/>
      <c r="N109" s="46"/>
    </row>
    <row r="110" spans="1:14" x14ac:dyDescent="0.35">
      <c r="A110"/>
      <c r="B110" s="51" t="s">
        <v>614</v>
      </c>
      <c r="C110" s="405"/>
      <c r="D110" s="406"/>
      <c r="E110" s="407"/>
      <c r="F110" s="42">
        <f t="shared" si="0"/>
        <v>0</v>
      </c>
      <c r="G110" s="39"/>
      <c r="H110" s="39"/>
      <c r="I110" s="39"/>
      <c r="J110" s="39"/>
      <c r="K110" s="39"/>
      <c r="L110" s="39"/>
      <c r="M110" s="39"/>
      <c r="N110" s="46"/>
    </row>
    <row r="111" spans="1:14" x14ac:dyDescent="0.35">
      <c r="A111"/>
      <c r="B111" s="51" t="s">
        <v>615</v>
      </c>
      <c r="C111" s="405"/>
      <c r="D111" s="406"/>
      <c r="E111" s="407"/>
      <c r="F111" s="42">
        <f t="shared" si="0"/>
        <v>0</v>
      </c>
      <c r="G111" s="39"/>
      <c r="H111" s="39"/>
      <c r="I111" s="39"/>
      <c r="J111" s="39"/>
      <c r="K111" s="39"/>
      <c r="L111" s="39"/>
      <c r="M111" s="39"/>
      <c r="N111" s="46"/>
    </row>
    <row r="112" spans="1:14" x14ac:dyDescent="0.35">
      <c r="A112"/>
      <c r="B112" s="51" t="s">
        <v>616</v>
      </c>
      <c r="C112" s="405"/>
      <c r="D112" s="406"/>
      <c r="E112" s="407"/>
      <c r="F112" s="42">
        <f t="shared" si="0"/>
        <v>0</v>
      </c>
      <c r="G112" s="39"/>
      <c r="H112" s="39"/>
      <c r="I112" s="39"/>
      <c r="J112" s="39"/>
      <c r="K112" s="39"/>
      <c r="L112" s="39"/>
      <c r="M112" s="39"/>
      <c r="N112" s="46"/>
    </row>
    <row r="113" spans="1:14" x14ac:dyDescent="0.35">
      <c r="A113"/>
      <c r="B113" s="51" t="s">
        <v>617</v>
      </c>
      <c r="C113" s="405"/>
      <c r="D113" s="406"/>
      <c r="E113" s="407"/>
      <c r="F113" s="42">
        <f t="shared" si="0"/>
        <v>0</v>
      </c>
      <c r="G113" s="39"/>
      <c r="H113" s="39"/>
      <c r="I113" s="39"/>
      <c r="J113" s="39"/>
      <c r="K113" s="39"/>
      <c r="L113" s="39"/>
      <c r="M113" s="39"/>
      <c r="N113" s="46"/>
    </row>
    <row r="114" spans="1:14" x14ac:dyDescent="0.35">
      <c r="A114"/>
      <c r="B114" s="51" t="s">
        <v>618</v>
      </c>
      <c r="C114" s="405"/>
      <c r="D114" s="406"/>
      <c r="E114" s="407"/>
      <c r="F114" s="42">
        <f t="shared" si="0"/>
        <v>0</v>
      </c>
      <c r="G114" s="39"/>
      <c r="H114" s="39"/>
      <c r="I114" s="39"/>
      <c r="J114" s="39"/>
      <c r="K114" s="39"/>
      <c r="L114" s="39"/>
      <c r="M114" s="39"/>
      <c r="N114" s="46"/>
    </row>
    <row r="115" spans="1:14" x14ac:dyDescent="0.35">
      <c r="A115"/>
      <c r="B115" s="51" t="s">
        <v>619</v>
      </c>
      <c r="C115" s="405"/>
      <c r="D115" s="406"/>
      <c r="E115" s="407"/>
      <c r="F115" s="42">
        <f t="shared" si="0"/>
        <v>0</v>
      </c>
      <c r="G115" s="39"/>
      <c r="H115" s="39"/>
      <c r="I115" s="39"/>
      <c r="J115" s="39"/>
      <c r="K115" s="39"/>
      <c r="L115" s="39"/>
      <c r="M115" s="39"/>
      <c r="N115" s="46"/>
    </row>
    <row r="116" spans="1:14" x14ac:dyDescent="0.35">
      <c r="A116"/>
      <c r="B116" s="51" t="s">
        <v>620</v>
      </c>
      <c r="C116" s="405"/>
      <c r="D116" s="406"/>
      <c r="E116" s="407"/>
      <c r="F116" s="42">
        <f t="shared" si="0"/>
        <v>0</v>
      </c>
      <c r="G116" s="39"/>
      <c r="H116" s="39"/>
      <c r="I116" s="39"/>
      <c r="J116" s="39"/>
      <c r="K116" s="39"/>
      <c r="L116" s="39"/>
      <c r="M116" s="39"/>
      <c r="N116" s="46"/>
    </row>
    <row r="117" spans="1:14" x14ac:dyDescent="0.35">
      <c r="A117"/>
      <c r="B117" s="51" t="s">
        <v>621</v>
      </c>
      <c r="C117" s="405"/>
      <c r="D117" s="406"/>
      <c r="E117" s="407"/>
      <c r="F117" s="42">
        <f t="shared" si="0"/>
        <v>0</v>
      </c>
      <c r="G117" s="39"/>
      <c r="H117" s="39"/>
      <c r="I117" s="39"/>
      <c r="J117" s="39"/>
      <c r="K117" s="39"/>
      <c r="L117" s="39"/>
      <c r="M117" s="39"/>
      <c r="N117" s="46"/>
    </row>
    <row r="118" spans="1:14" x14ac:dyDescent="0.35">
      <c r="A118"/>
      <c r="B118" s="51" t="s">
        <v>622</v>
      </c>
      <c r="C118" s="405"/>
      <c r="D118" s="406"/>
      <c r="E118" s="407"/>
      <c r="F118" s="42">
        <f t="shared" si="0"/>
        <v>0</v>
      </c>
      <c r="G118" s="39"/>
      <c r="H118" s="39"/>
      <c r="I118" s="39"/>
      <c r="J118" s="39"/>
      <c r="K118" s="39"/>
      <c r="L118" s="39"/>
      <c r="M118" s="39"/>
      <c r="N118" s="46"/>
    </row>
    <row r="119" spans="1:14" x14ac:dyDescent="0.35">
      <c r="A119"/>
      <c r="B119" s="51" t="s">
        <v>623</v>
      </c>
      <c r="C119" s="405"/>
      <c r="D119" s="406"/>
      <c r="E119" s="407"/>
      <c r="F119" s="42">
        <f t="shared" si="0"/>
        <v>0</v>
      </c>
      <c r="G119" s="39"/>
      <c r="H119" s="39"/>
      <c r="I119" s="39"/>
      <c r="J119" s="39"/>
      <c r="K119" s="39"/>
      <c r="L119" s="39"/>
      <c r="M119" s="39"/>
      <c r="N119" s="46"/>
    </row>
    <row r="120" spans="1:14" x14ac:dyDescent="0.35">
      <c r="A120"/>
      <c r="B120" s="51" t="s">
        <v>624</v>
      </c>
      <c r="C120" s="405"/>
      <c r="D120" s="406"/>
      <c r="E120" s="407"/>
      <c r="F120" s="42">
        <f t="shared" si="0"/>
        <v>0</v>
      </c>
      <c r="G120" s="39"/>
      <c r="H120" s="39"/>
      <c r="I120" s="39"/>
      <c r="J120" s="39"/>
      <c r="K120" s="39"/>
      <c r="L120" s="39"/>
      <c r="M120" s="39"/>
      <c r="N120" s="46"/>
    </row>
    <row r="121" spans="1:14" x14ac:dyDescent="0.35">
      <c r="A121"/>
      <c r="B121" s="51" t="s">
        <v>625</v>
      </c>
      <c r="C121" s="405"/>
      <c r="D121" s="406"/>
      <c r="E121" s="407"/>
      <c r="F121" s="42">
        <f t="shared" si="0"/>
        <v>0</v>
      </c>
      <c r="G121" s="39"/>
      <c r="H121" s="39"/>
      <c r="I121" s="39"/>
      <c r="J121" s="39"/>
      <c r="K121" s="39"/>
      <c r="L121" s="39"/>
      <c r="M121" s="39"/>
      <c r="N121" s="46"/>
    </row>
    <row r="122" spans="1:14" x14ac:dyDescent="0.35">
      <c r="A122"/>
      <c r="B122" s="51" t="s">
        <v>626</v>
      </c>
      <c r="C122" s="405"/>
      <c r="D122" s="406"/>
      <c r="E122" s="407"/>
      <c r="F122" s="42">
        <f t="shared" si="0"/>
        <v>0</v>
      </c>
      <c r="G122" s="39"/>
      <c r="H122" s="39"/>
      <c r="I122" s="39"/>
      <c r="J122" s="39"/>
      <c r="K122" s="39"/>
      <c r="L122" s="39"/>
      <c r="M122" s="39"/>
      <c r="N122" s="46"/>
    </row>
    <row r="123" spans="1:14" x14ac:dyDescent="0.35">
      <c r="A123"/>
      <c r="B123" s="51" t="s">
        <v>627</v>
      </c>
      <c r="C123" s="405"/>
      <c r="D123" s="406"/>
      <c r="E123" s="407"/>
      <c r="F123" s="42">
        <f t="shared" ref="F123:F186" si="1">COUNTIF(B$4:KO$55,B123)</f>
        <v>0</v>
      </c>
      <c r="G123" s="39"/>
      <c r="H123" s="39"/>
      <c r="I123" s="39"/>
      <c r="J123" s="39"/>
      <c r="K123" s="39"/>
      <c r="L123" s="39"/>
      <c r="M123" s="39"/>
      <c r="N123" s="46"/>
    </row>
    <row r="124" spans="1:14" x14ac:dyDescent="0.35">
      <c r="A124"/>
      <c r="B124" s="51" t="s">
        <v>628</v>
      </c>
      <c r="C124" s="405"/>
      <c r="D124" s="406"/>
      <c r="E124" s="407"/>
      <c r="F124" s="42">
        <f t="shared" si="1"/>
        <v>0</v>
      </c>
      <c r="G124" s="39"/>
      <c r="H124" s="39"/>
      <c r="I124" s="39"/>
      <c r="J124" s="39"/>
      <c r="K124" s="39"/>
      <c r="L124" s="39"/>
      <c r="M124" s="39"/>
      <c r="N124" s="46"/>
    </row>
    <row r="125" spans="1:14" x14ac:dyDescent="0.35">
      <c r="A125"/>
      <c r="B125" s="51" t="s">
        <v>629</v>
      </c>
      <c r="C125" s="405"/>
      <c r="D125" s="406"/>
      <c r="E125" s="407"/>
      <c r="F125" s="42">
        <f t="shared" si="1"/>
        <v>0</v>
      </c>
      <c r="G125" s="39"/>
      <c r="H125" s="39"/>
      <c r="I125" s="39"/>
      <c r="J125" s="39"/>
      <c r="K125" s="39"/>
      <c r="L125" s="39"/>
      <c r="M125" s="39"/>
      <c r="N125" s="46"/>
    </row>
    <row r="126" spans="1:14" x14ac:dyDescent="0.35">
      <c r="A126"/>
      <c r="B126" s="51" t="s">
        <v>630</v>
      </c>
      <c r="C126" s="405"/>
      <c r="D126" s="406"/>
      <c r="E126" s="407"/>
      <c r="F126" s="42">
        <f t="shared" si="1"/>
        <v>0</v>
      </c>
      <c r="G126" s="39"/>
      <c r="H126" s="39"/>
      <c r="I126" s="39"/>
      <c r="J126" s="39"/>
      <c r="K126" s="39"/>
      <c r="L126" s="39"/>
      <c r="M126" s="39"/>
      <c r="N126" s="46"/>
    </row>
    <row r="127" spans="1:14" x14ac:dyDescent="0.35">
      <c r="A127"/>
      <c r="B127" s="51" t="s">
        <v>631</v>
      </c>
      <c r="C127" s="405"/>
      <c r="D127" s="406"/>
      <c r="E127" s="407"/>
      <c r="F127" s="42">
        <f t="shared" si="1"/>
        <v>0</v>
      </c>
      <c r="G127" s="39"/>
      <c r="H127" s="39"/>
      <c r="I127" s="39"/>
      <c r="J127" s="39"/>
      <c r="K127" s="39"/>
      <c r="L127" s="39"/>
      <c r="M127" s="39"/>
      <c r="N127" s="46"/>
    </row>
    <row r="128" spans="1:14" x14ac:dyDescent="0.35">
      <c r="A128"/>
      <c r="B128" s="51" t="s">
        <v>632</v>
      </c>
      <c r="C128" s="405"/>
      <c r="D128" s="406"/>
      <c r="E128" s="407"/>
      <c r="F128" s="42">
        <f t="shared" si="1"/>
        <v>0</v>
      </c>
      <c r="G128" s="39"/>
      <c r="H128" s="39"/>
      <c r="I128" s="39"/>
      <c r="J128" s="39"/>
      <c r="K128" s="39"/>
      <c r="L128" s="39"/>
      <c r="M128" s="39"/>
      <c r="N128" s="46"/>
    </row>
    <row r="129" spans="1:14" x14ac:dyDescent="0.35">
      <c r="A129"/>
      <c r="B129" s="51" t="s">
        <v>633</v>
      </c>
      <c r="C129" s="405"/>
      <c r="D129" s="406"/>
      <c r="E129" s="407"/>
      <c r="F129" s="42">
        <f t="shared" si="1"/>
        <v>0</v>
      </c>
      <c r="G129" s="39"/>
      <c r="H129" s="39"/>
      <c r="I129" s="39"/>
      <c r="J129" s="39"/>
      <c r="K129" s="39"/>
      <c r="L129" s="39"/>
      <c r="M129" s="39"/>
      <c r="N129" s="46"/>
    </row>
    <row r="130" spans="1:14" x14ac:dyDescent="0.35">
      <c r="A130"/>
      <c r="B130" s="51" t="s">
        <v>634</v>
      </c>
      <c r="C130" s="405"/>
      <c r="D130" s="406"/>
      <c r="E130" s="407"/>
      <c r="F130" s="42">
        <f t="shared" si="1"/>
        <v>0</v>
      </c>
      <c r="G130" s="39"/>
      <c r="H130" s="39"/>
      <c r="I130" s="39"/>
      <c r="J130" s="39"/>
      <c r="K130" s="39"/>
      <c r="L130" s="39"/>
      <c r="M130" s="39"/>
      <c r="N130" s="46"/>
    </row>
    <row r="131" spans="1:14" x14ac:dyDescent="0.35">
      <c r="A131"/>
      <c r="B131" s="51" t="s">
        <v>635</v>
      </c>
      <c r="C131" s="405"/>
      <c r="D131" s="406"/>
      <c r="E131" s="407"/>
      <c r="F131" s="42">
        <f t="shared" si="1"/>
        <v>0</v>
      </c>
      <c r="G131" s="39"/>
      <c r="H131" s="39"/>
      <c r="I131" s="39"/>
      <c r="J131" s="39"/>
      <c r="K131" s="39"/>
      <c r="L131" s="39"/>
      <c r="M131" s="39"/>
      <c r="N131" s="46"/>
    </row>
    <row r="132" spans="1:14" x14ac:dyDescent="0.35">
      <c r="A132"/>
      <c r="B132" s="51" t="s">
        <v>636</v>
      </c>
      <c r="C132" s="405"/>
      <c r="D132" s="406"/>
      <c r="E132" s="407"/>
      <c r="F132" s="42">
        <f t="shared" si="1"/>
        <v>0</v>
      </c>
      <c r="G132" s="39"/>
      <c r="H132" s="39"/>
      <c r="I132" s="39"/>
      <c r="J132" s="39"/>
      <c r="K132" s="39"/>
      <c r="L132" s="39"/>
      <c r="M132" s="39"/>
      <c r="N132" s="46"/>
    </row>
    <row r="133" spans="1:14" x14ac:dyDescent="0.35">
      <c r="A133"/>
      <c r="B133" s="51" t="s">
        <v>637</v>
      </c>
      <c r="C133" s="405"/>
      <c r="D133" s="406"/>
      <c r="E133" s="407"/>
      <c r="F133" s="42">
        <f t="shared" si="1"/>
        <v>0</v>
      </c>
      <c r="G133" s="39"/>
      <c r="H133" s="39"/>
      <c r="I133" s="39"/>
      <c r="J133" s="39"/>
      <c r="K133" s="39"/>
      <c r="L133" s="39"/>
      <c r="M133" s="39"/>
      <c r="N133" s="46"/>
    </row>
    <row r="134" spans="1:14" x14ac:dyDescent="0.35">
      <c r="A134"/>
      <c r="B134" s="51" t="s">
        <v>638</v>
      </c>
      <c r="C134" s="405"/>
      <c r="D134" s="406"/>
      <c r="E134" s="407"/>
      <c r="F134" s="42">
        <f t="shared" si="1"/>
        <v>0</v>
      </c>
      <c r="G134" s="39"/>
      <c r="H134" s="39"/>
      <c r="I134" s="39"/>
      <c r="J134" s="39"/>
      <c r="K134" s="39"/>
      <c r="L134" s="39"/>
      <c r="M134" s="39"/>
      <c r="N134" s="46"/>
    </row>
    <row r="135" spans="1:14" x14ac:dyDescent="0.35">
      <c r="A135"/>
      <c r="B135" s="51" t="s">
        <v>639</v>
      </c>
      <c r="C135" s="405"/>
      <c r="D135" s="406"/>
      <c r="E135" s="407"/>
      <c r="F135" s="42">
        <f t="shared" si="1"/>
        <v>0</v>
      </c>
      <c r="G135" s="39"/>
      <c r="H135" s="39"/>
      <c r="I135" s="39"/>
      <c r="J135" s="39"/>
      <c r="K135" s="39"/>
      <c r="L135" s="39"/>
      <c r="M135" s="39"/>
      <c r="N135" s="46"/>
    </row>
    <row r="136" spans="1:14" x14ac:dyDescent="0.35">
      <c r="A136"/>
      <c r="B136" s="51" t="s">
        <v>640</v>
      </c>
      <c r="C136" s="405"/>
      <c r="D136" s="406"/>
      <c r="E136" s="407"/>
      <c r="F136" s="42">
        <f t="shared" si="1"/>
        <v>0</v>
      </c>
      <c r="G136" s="39"/>
      <c r="H136" s="39"/>
      <c r="I136" s="39"/>
      <c r="J136" s="39"/>
      <c r="K136" s="39"/>
      <c r="L136" s="39"/>
      <c r="M136" s="39"/>
      <c r="N136" s="46"/>
    </row>
    <row r="137" spans="1:14" x14ac:dyDescent="0.35">
      <c r="A137"/>
      <c r="B137" s="51" t="s">
        <v>641</v>
      </c>
      <c r="C137" s="405"/>
      <c r="D137" s="406"/>
      <c r="E137" s="407"/>
      <c r="F137" s="42">
        <f t="shared" si="1"/>
        <v>0</v>
      </c>
      <c r="G137" s="39"/>
      <c r="H137" s="39"/>
      <c r="I137" s="39"/>
      <c r="J137" s="39"/>
      <c r="K137" s="39"/>
      <c r="L137" s="39"/>
      <c r="M137" s="39"/>
      <c r="N137" s="46"/>
    </row>
    <row r="138" spans="1:14" x14ac:dyDescent="0.35">
      <c r="A138"/>
      <c r="B138" s="51" t="s">
        <v>642</v>
      </c>
      <c r="C138" s="405"/>
      <c r="D138" s="406"/>
      <c r="E138" s="407"/>
      <c r="F138" s="42">
        <f t="shared" si="1"/>
        <v>0</v>
      </c>
      <c r="G138" s="39"/>
      <c r="H138" s="39"/>
      <c r="I138" s="39"/>
      <c r="J138" s="39"/>
      <c r="K138" s="39"/>
      <c r="L138" s="39"/>
      <c r="M138" s="39"/>
      <c r="N138" s="46"/>
    </row>
    <row r="139" spans="1:14" x14ac:dyDescent="0.35">
      <c r="A139"/>
      <c r="B139" s="51" t="s">
        <v>643</v>
      </c>
      <c r="C139" s="405"/>
      <c r="D139" s="406"/>
      <c r="E139" s="407"/>
      <c r="F139" s="42">
        <f t="shared" si="1"/>
        <v>0</v>
      </c>
      <c r="G139" s="39"/>
      <c r="H139" s="39"/>
      <c r="I139" s="39"/>
      <c r="J139" s="39"/>
      <c r="K139" s="39"/>
      <c r="L139" s="39"/>
      <c r="M139" s="39"/>
      <c r="N139" s="46"/>
    </row>
    <row r="140" spans="1:14" x14ac:dyDescent="0.35">
      <c r="A140"/>
      <c r="B140" s="51" t="s">
        <v>644</v>
      </c>
      <c r="C140" s="405"/>
      <c r="D140" s="406"/>
      <c r="E140" s="407"/>
      <c r="F140" s="42">
        <f t="shared" si="1"/>
        <v>0</v>
      </c>
      <c r="G140" s="39"/>
      <c r="H140" s="39"/>
      <c r="I140" s="39"/>
      <c r="J140" s="39"/>
      <c r="K140" s="39"/>
      <c r="L140" s="39"/>
      <c r="M140" s="39"/>
      <c r="N140" s="46"/>
    </row>
    <row r="141" spans="1:14" x14ac:dyDescent="0.35">
      <c r="A141"/>
      <c r="B141" s="51" t="s">
        <v>645</v>
      </c>
      <c r="C141" s="405"/>
      <c r="D141" s="406"/>
      <c r="E141" s="407"/>
      <c r="F141" s="42">
        <f t="shared" si="1"/>
        <v>0</v>
      </c>
      <c r="G141" s="39"/>
      <c r="H141" s="39"/>
      <c r="I141" s="39"/>
      <c r="J141" s="39"/>
      <c r="K141" s="39"/>
      <c r="L141" s="39"/>
      <c r="M141" s="39"/>
      <c r="N141" s="46"/>
    </row>
    <row r="142" spans="1:14" x14ac:dyDescent="0.35">
      <c r="A142"/>
      <c r="B142" s="51" t="s">
        <v>646</v>
      </c>
      <c r="C142" s="405"/>
      <c r="D142" s="406"/>
      <c r="E142" s="407"/>
      <c r="F142" s="42">
        <f t="shared" si="1"/>
        <v>0</v>
      </c>
      <c r="G142" s="39"/>
      <c r="H142" s="39"/>
      <c r="I142" s="39"/>
      <c r="J142" s="39"/>
      <c r="K142" s="39"/>
      <c r="L142" s="39"/>
      <c r="M142" s="39"/>
      <c r="N142" s="46"/>
    </row>
    <row r="143" spans="1:14" x14ac:dyDescent="0.35">
      <c r="A143"/>
      <c r="B143" s="51" t="s">
        <v>647</v>
      </c>
      <c r="C143" s="405"/>
      <c r="D143" s="406"/>
      <c r="E143" s="407"/>
      <c r="F143" s="42">
        <f t="shared" si="1"/>
        <v>0</v>
      </c>
      <c r="G143" s="39"/>
      <c r="H143" s="39"/>
      <c r="I143" s="39"/>
      <c r="J143" s="39"/>
      <c r="K143" s="39"/>
      <c r="L143" s="39"/>
      <c r="M143" s="39"/>
      <c r="N143" s="46"/>
    </row>
    <row r="144" spans="1:14" x14ac:dyDescent="0.35">
      <c r="A144"/>
      <c r="B144" s="51" t="s">
        <v>648</v>
      </c>
      <c r="C144" s="405"/>
      <c r="D144" s="406"/>
      <c r="E144" s="407"/>
      <c r="F144" s="42">
        <f t="shared" si="1"/>
        <v>0</v>
      </c>
      <c r="G144" s="39"/>
      <c r="H144" s="39"/>
      <c r="I144" s="39"/>
      <c r="J144" s="39"/>
      <c r="K144" s="39"/>
      <c r="L144" s="39"/>
      <c r="M144" s="39"/>
      <c r="N144" s="46"/>
    </row>
    <row r="145" spans="1:14" x14ac:dyDescent="0.35">
      <c r="A145"/>
      <c r="B145" s="51" t="s">
        <v>649</v>
      </c>
      <c r="C145" s="405"/>
      <c r="D145" s="406"/>
      <c r="E145" s="407"/>
      <c r="F145" s="42">
        <f t="shared" si="1"/>
        <v>0</v>
      </c>
      <c r="G145" s="39"/>
      <c r="H145" s="39"/>
      <c r="I145" s="39"/>
      <c r="J145" s="39"/>
      <c r="K145" s="39"/>
      <c r="L145" s="39"/>
      <c r="M145" s="39"/>
      <c r="N145" s="46"/>
    </row>
    <row r="146" spans="1:14" x14ac:dyDescent="0.35">
      <c r="A146"/>
      <c r="B146" s="51" t="s">
        <v>650</v>
      </c>
      <c r="C146" s="405"/>
      <c r="D146" s="406"/>
      <c r="E146" s="407"/>
      <c r="F146" s="42">
        <f t="shared" si="1"/>
        <v>0</v>
      </c>
      <c r="G146" s="39"/>
      <c r="H146" s="39"/>
      <c r="I146" s="39"/>
      <c r="J146" s="39"/>
      <c r="K146" s="39"/>
      <c r="L146" s="39"/>
      <c r="M146" s="39"/>
      <c r="N146" s="46"/>
    </row>
    <row r="147" spans="1:14" x14ac:dyDescent="0.35">
      <c r="A147"/>
      <c r="B147" s="51" t="s">
        <v>651</v>
      </c>
      <c r="C147" s="405"/>
      <c r="D147" s="406"/>
      <c r="E147" s="407"/>
      <c r="F147" s="42">
        <f t="shared" si="1"/>
        <v>0</v>
      </c>
      <c r="G147" s="39"/>
      <c r="H147" s="39"/>
      <c r="I147" s="39"/>
      <c r="J147" s="39"/>
      <c r="K147" s="39"/>
      <c r="L147" s="39"/>
      <c r="M147" s="39"/>
      <c r="N147" s="46"/>
    </row>
    <row r="148" spans="1:14" x14ac:dyDescent="0.35">
      <c r="A148"/>
      <c r="B148" s="51" t="s">
        <v>652</v>
      </c>
      <c r="C148" s="405"/>
      <c r="D148" s="406"/>
      <c r="E148" s="407"/>
      <c r="F148" s="42">
        <f t="shared" si="1"/>
        <v>0</v>
      </c>
      <c r="G148" s="39"/>
      <c r="H148" s="39"/>
      <c r="I148" s="39"/>
      <c r="J148" s="39"/>
      <c r="K148" s="39"/>
      <c r="L148" s="39"/>
      <c r="M148" s="39"/>
      <c r="N148" s="46"/>
    </row>
    <row r="149" spans="1:14" x14ac:dyDescent="0.35">
      <c r="A149"/>
      <c r="B149" s="51" t="s">
        <v>653</v>
      </c>
      <c r="C149" s="405"/>
      <c r="D149" s="406"/>
      <c r="E149" s="407"/>
      <c r="F149" s="42">
        <f t="shared" si="1"/>
        <v>0</v>
      </c>
      <c r="G149" s="39"/>
      <c r="H149" s="39"/>
      <c r="I149" s="39"/>
      <c r="J149" s="39"/>
      <c r="K149" s="39"/>
      <c r="L149" s="39"/>
      <c r="M149" s="39"/>
      <c r="N149" s="46"/>
    </row>
    <row r="150" spans="1:14" x14ac:dyDescent="0.35">
      <c r="A150"/>
      <c r="B150" s="51" t="s">
        <v>654</v>
      </c>
      <c r="C150" s="405"/>
      <c r="D150" s="406"/>
      <c r="E150" s="407"/>
      <c r="F150" s="42">
        <f t="shared" si="1"/>
        <v>0</v>
      </c>
      <c r="G150" s="39"/>
      <c r="H150" s="39"/>
      <c r="I150" s="39"/>
      <c r="J150" s="39"/>
      <c r="K150" s="39"/>
      <c r="L150" s="39"/>
      <c r="M150" s="39"/>
      <c r="N150" s="46"/>
    </row>
    <row r="151" spans="1:14" x14ac:dyDescent="0.35">
      <c r="A151"/>
      <c r="B151" s="51" t="s">
        <v>655</v>
      </c>
      <c r="C151" s="405"/>
      <c r="D151" s="406"/>
      <c r="E151" s="407"/>
      <c r="F151" s="42">
        <f t="shared" si="1"/>
        <v>0</v>
      </c>
      <c r="G151" s="39"/>
      <c r="H151" s="39"/>
      <c r="I151" s="39"/>
      <c r="J151" s="39"/>
      <c r="K151" s="39"/>
      <c r="L151" s="39"/>
      <c r="M151" s="39"/>
      <c r="N151" s="46"/>
    </row>
    <row r="152" spans="1:14" x14ac:dyDescent="0.35">
      <c r="A152"/>
      <c r="B152" s="51" t="s">
        <v>656</v>
      </c>
      <c r="C152" s="405"/>
      <c r="D152" s="406"/>
      <c r="E152" s="407"/>
      <c r="F152" s="42">
        <f t="shared" si="1"/>
        <v>0</v>
      </c>
      <c r="G152" s="39"/>
      <c r="H152" s="39"/>
      <c r="I152" s="39"/>
      <c r="J152" s="39"/>
      <c r="K152" s="39"/>
      <c r="L152" s="39"/>
      <c r="M152" s="39"/>
      <c r="N152" s="46"/>
    </row>
    <row r="153" spans="1:14" x14ac:dyDescent="0.35">
      <c r="A153"/>
      <c r="B153" s="51" t="s">
        <v>657</v>
      </c>
      <c r="C153" s="405"/>
      <c r="D153" s="406"/>
      <c r="E153" s="407"/>
      <c r="F153" s="42">
        <f t="shared" si="1"/>
        <v>0</v>
      </c>
      <c r="G153" s="39"/>
      <c r="H153" s="39"/>
      <c r="I153" s="39"/>
      <c r="J153" s="39"/>
      <c r="K153" s="39"/>
      <c r="L153" s="39"/>
      <c r="M153" s="39"/>
      <c r="N153" s="46"/>
    </row>
    <row r="154" spans="1:14" x14ac:dyDescent="0.35">
      <c r="A154"/>
      <c r="B154" s="51" t="s">
        <v>658</v>
      </c>
      <c r="C154" s="405"/>
      <c r="D154" s="406"/>
      <c r="E154" s="407"/>
      <c r="F154" s="42">
        <f t="shared" si="1"/>
        <v>0</v>
      </c>
      <c r="G154" s="39"/>
      <c r="H154" s="39"/>
      <c r="I154" s="39"/>
      <c r="J154" s="39"/>
      <c r="K154" s="39"/>
      <c r="L154" s="39"/>
      <c r="M154" s="39"/>
      <c r="N154" s="46"/>
    </row>
    <row r="155" spans="1:14" x14ac:dyDescent="0.35">
      <c r="A155"/>
      <c r="B155" s="51" t="s">
        <v>659</v>
      </c>
      <c r="C155" s="405"/>
      <c r="D155" s="406"/>
      <c r="E155" s="407"/>
      <c r="F155" s="42">
        <f t="shared" si="1"/>
        <v>0</v>
      </c>
      <c r="G155" s="39"/>
      <c r="H155" s="39"/>
      <c r="I155" s="39"/>
      <c r="J155" s="39"/>
      <c r="K155" s="39"/>
      <c r="L155" s="39"/>
      <c r="M155" s="39"/>
      <c r="N155" s="46"/>
    </row>
    <row r="156" spans="1:14" x14ac:dyDescent="0.35">
      <c r="A156"/>
      <c r="B156" s="51" t="s">
        <v>660</v>
      </c>
      <c r="C156" s="405"/>
      <c r="D156" s="406"/>
      <c r="E156" s="407"/>
      <c r="F156" s="42">
        <f t="shared" si="1"/>
        <v>0</v>
      </c>
      <c r="G156" s="39"/>
      <c r="H156" s="39"/>
      <c r="I156" s="39"/>
      <c r="J156" s="39"/>
      <c r="K156" s="39"/>
      <c r="L156" s="39"/>
      <c r="M156" s="39"/>
      <c r="N156" s="46"/>
    </row>
    <row r="157" spans="1:14" x14ac:dyDescent="0.35">
      <c r="A157"/>
      <c r="B157" s="51" t="s">
        <v>661</v>
      </c>
      <c r="C157" s="405"/>
      <c r="D157" s="406"/>
      <c r="E157" s="407"/>
      <c r="F157" s="42">
        <f t="shared" si="1"/>
        <v>0</v>
      </c>
      <c r="G157" s="39"/>
      <c r="H157" s="39"/>
      <c r="I157" s="39"/>
      <c r="J157" s="39"/>
      <c r="K157" s="39"/>
      <c r="L157" s="39"/>
      <c r="M157" s="39"/>
      <c r="N157" s="46"/>
    </row>
    <row r="158" spans="1:14" x14ac:dyDescent="0.35">
      <c r="A158"/>
      <c r="B158" s="51" t="s">
        <v>662</v>
      </c>
      <c r="C158" s="405"/>
      <c r="D158" s="406"/>
      <c r="E158" s="407"/>
      <c r="F158" s="42">
        <f t="shared" si="1"/>
        <v>0</v>
      </c>
      <c r="G158" s="39"/>
      <c r="H158" s="39"/>
      <c r="I158" s="39"/>
      <c r="J158" s="39"/>
      <c r="K158" s="39"/>
      <c r="L158" s="39"/>
      <c r="M158" s="39"/>
      <c r="N158" s="46"/>
    </row>
    <row r="159" spans="1:14" x14ac:dyDescent="0.35">
      <c r="A159"/>
      <c r="B159" s="51" t="s">
        <v>663</v>
      </c>
      <c r="C159" s="405"/>
      <c r="D159" s="406"/>
      <c r="E159" s="407"/>
      <c r="F159" s="42">
        <f t="shared" si="1"/>
        <v>0</v>
      </c>
      <c r="G159" s="39"/>
      <c r="H159" s="39"/>
      <c r="I159" s="39"/>
      <c r="J159" s="39"/>
      <c r="K159" s="39"/>
      <c r="L159" s="39"/>
      <c r="M159" s="39"/>
      <c r="N159" s="46"/>
    </row>
    <row r="160" spans="1:14" x14ac:dyDescent="0.35">
      <c r="A160"/>
      <c r="B160" s="51" t="s">
        <v>664</v>
      </c>
      <c r="C160" s="405"/>
      <c r="D160" s="406"/>
      <c r="E160" s="407"/>
      <c r="F160" s="42">
        <f t="shared" si="1"/>
        <v>0</v>
      </c>
      <c r="G160" s="39"/>
      <c r="H160" s="39"/>
      <c r="I160" s="39"/>
      <c r="J160" s="39"/>
      <c r="K160" s="39"/>
      <c r="L160" s="39"/>
      <c r="M160" s="39"/>
      <c r="N160" s="46"/>
    </row>
    <row r="161" spans="1:14" x14ac:dyDescent="0.35">
      <c r="A161"/>
      <c r="B161" s="51" t="s">
        <v>665</v>
      </c>
      <c r="C161" s="405"/>
      <c r="D161" s="406"/>
      <c r="E161" s="407"/>
      <c r="F161" s="42">
        <f t="shared" si="1"/>
        <v>0</v>
      </c>
      <c r="G161" s="39"/>
      <c r="H161" s="39"/>
      <c r="I161" s="39"/>
      <c r="J161" s="39"/>
      <c r="K161" s="39"/>
      <c r="L161" s="39"/>
      <c r="M161" s="39"/>
      <c r="N161" s="46"/>
    </row>
    <row r="162" spans="1:14" x14ac:dyDescent="0.35">
      <c r="A162"/>
      <c r="B162" s="51" t="s">
        <v>666</v>
      </c>
      <c r="C162" s="405"/>
      <c r="D162" s="406"/>
      <c r="E162" s="407"/>
      <c r="F162" s="42">
        <f t="shared" si="1"/>
        <v>0</v>
      </c>
      <c r="G162" s="39"/>
      <c r="H162" s="39"/>
      <c r="I162" s="39"/>
      <c r="J162" s="39"/>
      <c r="K162" s="39"/>
      <c r="L162" s="39"/>
      <c r="M162" s="39"/>
      <c r="N162" s="46"/>
    </row>
    <row r="163" spans="1:14" x14ac:dyDescent="0.35">
      <c r="A163"/>
      <c r="B163" s="51" t="s">
        <v>667</v>
      </c>
      <c r="C163" s="405"/>
      <c r="D163" s="406"/>
      <c r="E163" s="407"/>
      <c r="F163" s="42">
        <f t="shared" si="1"/>
        <v>0</v>
      </c>
      <c r="G163" s="39"/>
      <c r="H163" s="39"/>
      <c r="I163" s="39"/>
      <c r="J163" s="39"/>
      <c r="K163" s="39"/>
      <c r="L163" s="39"/>
      <c r="M163" s="39"/>
      <c r="N163" s="46"/>
    </row>
    <row r="164" spans="1:14" x14ac:dyDescent="0.35">
      <c r="A164"/>
      <c r="B164" s="51" t="s">
        <v>668</v>
      </c>
      <c r="C164" s="405"/>
      <c r="D164" s="406"/>
      <c r="E164" s="407"/>
      <c r="F164" s="42">
        <f t="shared" si="1"/>
        <v>0</v>
      </c>
      <c r="G164" s="39"/>
      <c r="H164" s="39"/>
      <c r="I164" s="39"/>
      <c r="J164" s="39"/>
      <c r="K164" s="39"/>
      <c r="L164" s="39"/>
      <c r="M164" s="39"/>
      <c r="N164" s="46"/>
    </row>
    <row r="165" spans="1:14" x14ac:dyDescent="0.35">
      <c r="A165"/>
      <c r="B165" s="51" t="s">
        <v>669</v>
      </c>
      <c r="C165" s="405"/>
      <c r="D165" s="406"/>
      <c r="E165" s="407"/>
      <c r="F165" s="42">
        <f t="shared" si="1"/>
        <v>0</v>
      </c>
      <c r="G165" s="39"/>
      <c r="H165" s="39"/>
      <c r="I165" s="39"/>
      <c r="J165" s="39"/>
      <c r="K165" s="39"/>
      <c r="L165" s="39"/>
      <c r="M165" s="39"/>
      <c r="N165" s="46"/>
    </row>
    <row r="166" spans="1:14" x14ac:dyDescent="0.35">
      <c r="A166"/>
      <c r="B166" s="51" t="s">
        <v>670</v>
      </c>
      <c r="C166" s="405"/>
      <c r="D166" s="406"/>
      <c r="E166" s="407"/>
      <c r="F166" s="42">
        <f t="shared" si="1"/>
        <v>0</v>
      </c>
      <c r="G166" s="39"/>
      <c r="H166" s="39"/>
      <c r="I166" s="39"/>
      <c r="J166" s="39"/>
      <c r="K166" s="39"/>
      <c r="L166" s="39"/>
      <c r="M166" s="39"/>
      <c r="N166" s="46"/>
    </row>
    <row r="167" spans="1:14" x14ac:dyDescent="0.35">
      <c r="A167"/>
      <c r="B167" s="51" t="s">
        <v>671</v>
      </c>
      <c r="C167" s="405"/>
      <c r="D167" s="406"/>
      <c r="E167" s="407"/>
      <c r="F167" s="42">
        <f t="shared" si="1"/>
        <v>0</v>
      </c>
      <c r="G167" s="39"/>
      <c r="H167" s="39"/>
      <c r="I167" s="39"/>
      <c r="J167" s="39"/>
      <c r="K167" s="39"/>
      <c r="L167" s="39"/>
      <c r="M167" s="39"/>
      <c r="N167" s="46"/>
    </row>
    <row r="168" spans="1:14" x14ac:dyDescent="0.35">
      <c r="A168"/>
      <c r="B168" s="51" t="s">
        <v>672</v>
      </c>
      <c r="C168" s="405"/>
      <c r="D168" s="406"/>
      <c r="E168" s="407"/>
      <c r="F168" s="42">
        <f t="shared" si="1"/>
        <v>0</v>
      </c>
      <c r="G168" s="39"/>
      <c r="H168" s="39"/>
      <c r="I168" s="39"/>
      <c r="J168" s="39"/>
      <c r="K168" s="39"/>
      <c r="L168" s="39"/>
      <c r="M168" s="39"/>
      <c r="N168" s="46"/>
    </row>
    <row r="169" spans="1:14" x14ac:dyDescent="0.35">
      <c r="A169"/>
      <c r="B169" s="51" t="s">
        <v>673</v>
      </c>
      <c r="C169" s="405"/>
      <c r="D169" s="406"/>
      <c r="E169" s="407"/>
      <c r="F169" s="42">
        <f t="shared" si="1"/>
        <v>0</v>
      </c>
      <c r="G169" s="39"/>
      <c r="H169" s="39"/>
      <c r="I169" s="39"/>
      <c r="J169" s="39"/>
      <c r="K169" s="39"/>
      <c r="L169" s="39"/>
      <c r="M169" s="39"/>
      <c r="N169" s="46"/>
    </row>
    <row r="170" spans="1:14" x14ac:dyDescent="0.35">
      <c r="A170"/>
      <c r="B170" s="51" t="s">
        <v>674</v>
      </c>
      <c r="C170" s="405"/>
      <c r="D170" s="406"/>
      <c r="E170" s="407"/>
      <c r="F170" s="42">
        <f t="shared" si="1"/>
        <v>0</v>
      </c>
      <c r="G170" s="39"/>
      <c r="H170" s="39"/>
      <c r="I170" s="39"/>
      <c r="J170" s="39"/>
      <c r="K170" s="39"/>
      <c r="L170" s="39"/>
      <c r="M170" s="39"/>
      <c r="N170" s="46"/>
    </row>
    <row r="171" spans="1:14" x14ac:dyDescent="0.35">
      <c r="A171"/>
      <c r="B171" s="51" t="s">
        <v>675</v>
      </c>
      <c r="C171" s="405"/>
      <c r="D171" s="406"/>
      <c r="E171" s="407"/>
      <c r="F171" s="42">
        <f t="shared" si="1"/>
        <v>0</v>
      </c>
      <c r="G171" s="39"/>
      <c r="H171" s="39"/>
      <c r="I171" s="39"/>
      <c r="J171" s="39"/>
      <c r="K171" s="39"/>
      <c r="L171" s="39"/>
      <c r="M171" s="39"/>
      <c r="N171" s="46"/>
    </row>
    <row r="172" spans="1:14" x14ac:dyDescent="0.35">
      <c r="A172"/>
      <c r="B172" s="51" t="s">
        <v>676</v>
      </c>
      <c r="C172" s="405"/>
      <c r="D172" s="406"/>
      <c r="E172" s="407"/>
      <c r="F172" s="42">
        <f t="shared" si="1"/>
        <v>0</v>
      </c>
      <c r="G172" s="39"/>
      <c r="H172" s="39"/>
      <c r="I172" s="39"/>
      <c r="J172" s="39"/>
      <c r="K172" s="39"/>
      <c r="L172" s="39"/>
      <c r="M172" s="39"/>
      <c r="N172" s="46"/>
    </row>
    <row r="173" spans="1:14" x14ac:dyDescent="0.35">
      <c r="A173"/>
      <c r="B173" s="51" t="s">
        <v>677</v>
      </c>
      <c r="C173" s="405"/>
      <c r="D173" s="406"/>
      <c r="E173" s="407"/>
      <c r="F173" s="42">
        <f t="shared" si="1"/>
        <v>0</v>
      </c>
      <c r="G173" s="39"/>
      <c r="H173" s="39"/>
      <c r="I173" s="39"/>
      <c r="J173" s="39"/>
      <c r="K173" s="39"/>
      <c r="L173" s="39"/>
      <c r="M173" s="39"/>
      <c r="N173" s="46"/>
    </row>
    <row r="174" spans="1:14" x14ac:dyDescent="0.35">
      <c r="A174"/>
      <c r="B174" s="51" t="s">
        <v>678</v>
      </c>
      <c r="C174" s="405"/>
      <c r="D174" s="406"/>
      <c r="E174" s="407"/>
      <c r="F174" s="42">
        <f t="shared" si="1"/>
        <v>0</v>
      </c>
      <c r="G174" s="39"/>
      <c r="H174" s="39"/>
      <c r="I174" s="39"/>
      <c r="J174" s="39"/>
      <c r="K174" s="39"/>
      <c r="L174" s="39"/>
      <c r="M174" s="39"/>
      <c r="N174" s="46"/>
    </row>
    <row r="175" spans="1:14" x14ac:dyDescent="0.35">
      <c r="A175"/>
      <c r="B175" s="51" t="s">
        <v>679</v>
      </c>
      <c r="C175" s="405"/>
      <c r="D175" s="406"/>
      <c r="E175" s="407"/>
      <c r="F175" s="42">
        <f t="shared" si="1"/>
        <v>0</v>
      </c>
      <c r="G175" s="39"/>
      <c r="H175" s="39"/>
      <c r="I175" s="39"/>
      <c r="J175" s="39"/>
      <c r="K175" s="39"/>
      <c r="L175" s="39"/>
      <c r="M175" s="39"/>
      <c r="N175" s="46"/>
    </row>
    <row r="176" spans="1:14" x14ac:dyDescent="0.35">
      <c r="A176"/>
      <c r="B176" s="51" t="s">
        <v>680</v>
      </c>
      <c r="C176" s="405"/>
      <c r="D176" s="406"/>
      <c r="E176" s="407"/>
      <c r="F176" s="42">
        <f t="shared" si="1"/>
        <v>0</v>
      </c>
      <c r="G176" s="39"/>
      <c r="H176" s="39"/>
      <c r="I176" s="39"/>
      <c r="J176" s="39"/>
      <c r="K176" s="39"/>
      <c r="L176" s="39"/>
      <c r="M176" s="39"/>
      <c r="N176" s="46"/>
    </row>
    <row r="177" spans="1:14" x14ac:dyDescent="0.35">
      <c r="A177"/>
      <c r="B177" s="51" t="s">
        <v>681</v>
      </c>
      <c r="C177" s="405"/>
      <c r="D177" s="406"/>
      <c r="E177" s="407"/>
      <c r="F177" s="42">
        <f t="shared" si="1"/>
        <v>0</v>
      </c>
      <c r="G177" s="39"/>
      <c r="H177" s="39"/>
      <c r="I177" s="39"/>
      <c r="J177" s="39"/>
      <c r="K177" s="39"/>
      <c r="L177" s="39"/>
      <c r="M177" s="39"/>
      <c r="N177" s="46"/>
    </row>
    <row r="178" spans="1:14" x14ac:dyDescent="0.35">
      <c r="A178"/>
      <c r="B178" s="51" t="s">
        <v>682</v>
      </c>
      <c r="C178" s="405"/>
      <c r="D178" s="406"/>
      <c r="E178" s="407"/>
      <c r="F178" s="42">
        <f t="shared" si="1"/>
        <v>0</v>
      </c>
      <c r="G178" s="39"/>
      <c r="H178" s="39"/>
      <c r="I178" s="39"/>
      <c r="J178" s="39"/>
      <c r="K178" s="39"/>
      <c r="L178" s="39"/>
      <c r="M178" s="39"/>
      <c r="N178" s="46"/>
    </row>
    <row r="179" spans="1:14" x14ac:dyDescent="0.35">
      <c r="A179"/>
      <c r="B179" s="51" t="s">
        <v>683</v>
      </c>
      <c r="C179" s="405"/>
      <c r="D179" s="406"/>
      <c r="E179" s="407"/>
      <c r="F179" s="42">
        <f t="shared" si="1"/>
        <v>0</v>
      </c>
      <c r="G179" s="39"/>
      <c r="H179" s="39"/>
      <c r="I179" s="39"/>
      <c r="J179" s="39"/>
      <c r="K179" s="39"/>
      <c r="L179" s="39"/>
      <c r="M179" s="39"/>
      <c r="N179" s="46"/>
    </row>
    <row r="180" spans="1:14" x14ac:dyDescent="0.35">
      <c r="A180"/>
      <c r="B180" s="51" t="s">
        <v>684</v>
      </c>
      <c r="C180" s="405"/>
      <c r="D180" s="406"/>
      <c r="E180" s="407"/>
      <c r="F180" s="42">
        <f t="shared" si="1"/>
        <v>0</v>
      </c>
      <c r="G180" s="39"/>
      <c r="H180" s="39"/>
      <c r="I180" s="39"/>
      <c r="J180" s="39"/>
      <c r="K180" s="39"/>
      <c r="L180" s="39"/>
      <c r="M180" s="39"/>
      <c r="N180" s="46"/>
    </row>
    <row r="181" spans="1:14" x14ac:dyDescent="0.35">
      <c r="A181"/>
      <c r="B181" s="51" t="s">
        <v>685</v>
      </c>
      <c r="C181" s="405"/>
      <c r="D181" s="406"/>
      <c r="E181" s="407"/>
      <c r="F181" s="42">
        <f t="shared" si="1"/>
        <v>0</v>
      </c>
      <c r="G181" s="39"/>
      <c r="H181" s="39"/>
      <c r="I181" s="39"/>
      <c r="J181" s="39"/>
      <c r="K181" s="39"/>
      <c r="L181" s="39"/>
      <c r="M181" s="39"/>
      <c r="N181" s="46"/>
    </row>
    <row r="182" spans="1:14" x14ac:dyDescent="0.35">
      <c r="A182"/>
      <c r="B182" s="51" t="s">
        <v>686</v>
      </c>
      <c r="C182" s="405"/>
      <c r="D182" s="406"/>
      <c r="E182" s="407"/>
      <c r="F182" s="42">
        <f t="shared" si="1"/>
        <v>0</v>
      </c>
      <c r="G182" s="39"/>
      <c r="H182" s="39"/>
      <c r="I182" s="39"/>
      <c r="J182" s="39"/>
      <c r="K182" s="39"/>
      <c r="L182" s="39"/>
      <c r="M182" s="39"/>
      <c r="N182" s="46"/>
    </row>
    <row r="183" spans="1:14" x14ac:dyDescent="0.35">
      <c r="A183"/>
      <c r="B183" s="51" t="s">
        <v>687</v>
      </c>
      <c r="C183" s="405"/>
      <c r="D183" s="406"/>
      <c r="E183" s="407"/>
      <c r="F183" s="42">
        <f t="shared" si="1"/>
        <v>0</v>
      </c>
      <c r="G183" s="39"/>
      <c r="H183" s="39"/>
      <c r="I183" s="39"/>
      <c r="J183" s="39"/>
      <c r="K183" s="39"/>
      <c r="L183" s="39"/>
      <c r="M183" s="39"/>
      <c r="N183" s="46"/>
    </row>
    <row r="184" spans="1:14" x14ac:dyDescent="0.35">
      <c r="A184"/>
      <c r="B184" s="51" t="s">
        <v>688</v>
      </c>
      <c r="C184" s="405"/>
      <c r="D184" s="406"/>
      <c r="E184" s="407"/>
      <c r="F184" s="42">
        <f t="shared" si="1"/>
        <v>0</v>
      </c>
      <c r="G184" s="39"/>
      <c r="H184" s="39"/>
      <c r="I184" s="39"/>
      <c r="J184" s="39"/>
      <c r="K184" s="39"/>
      <c r="L184" s="39"/>
      <c r="M184" s="39"/>
      <c r="N184" s="46"/>
    </row>
    <row r="185" spans="1:14" x14ac:dyDescent="0.35">
      <c r="A185"/>
      <c r="B185" s="51" t="s">
        <v>689</v>
      </c>
      <c r="C185" s="405"/>
      <c r="D185" s="406"/>
      <c r="E185" s="407"/>
      <c r="F185" s="42">
        <f t="shared" si="1"/>
        <v>0</v>
      </c>
      <c r="G185" s="39"/>
      <c r="H185" s="39"/>
      <c r="I185" s="39"/>
      <c r="J185" s="39"/>
      <c r="K185" s="39"/>
      <c r="L185" s="39"/>
      <c r="M185" s="39"/>
      <c r="N185" s="46"/>
    </row>
    <row r="186" spans="1:14" x14ac:dyDescent="0.35">
      <c r="A186"/>
      <c r="B186" s="51" t="s">
        <v>690</v>
      </c>
      <c r="C186" s="405"/>
      <c r="D186" s="406"/>
      <c r="E186" s="407"/>
      <c r="F186" s="42">
        <f t="shared" si="1"/>
        <v>0</v>
      </c>
      <c r="G186" s="39"/>
      <c r="H186" s="39"/>
      <c r="I186" s="39"/>
      <c r="J186" s="39"/>
      <c r="K186" s="39"/>
      <c r="L186" s="39"/>
      <c r="M186" s="39"/>
      <c r="N186" s="46"/>
    </row>
    <row r="187" spans="1:14" x14ac:dyDescent="0.35">
      <c r="A187"/>
      <c r="B187" s="51" t="s">
        <v>691</v>
      </c>
      <c r="C187" s="405"/>
      <c r="D187" s="406"/>
      <c r="E187" s="407"/>
      <c r="F187" s="42">
        <f t="shared" ref="F187:F250" si="2">COUNTIF(B$4:KO$55,B187)</f>
        <v>0</v>
      </c>
      <c r="G187" s="39"/>
      <c r="H187" s="39"/>
      <c r="I187" s="39"/>
      <c r="J187" s="39"/>
      <c r="K187" s="39"/>
      <c r="L187" s="39"/>
      <c r="M187" s="39"/>
      <c r="N187" s="46"/>
    </row>
    <row r="188" spans="1:14" x14ac:dyDescent="0.35">
      <c r="A188"/>
      <c r="B188" s="51" t="s">
        <v>692</v>
      </c>
      <c r="C188" s="405"/>
      <c r="D188" s="406"/>
      <c r="E188" s="407"/>
      <c r="F188" s="42">
        <f t="shared" si="2"/>
        <v>0</v>
      </c>
      <c r="G188" s="39"/>
      <c r="H188" s="39"/>
      <c r="I188" s="39"/>
      <c r="J188" s="39"/>
      <c r="K188" s="39"/>
      <c r="L188" s="39"/>
      <c r="M188" s="39"/>
      <c r="N188" s="46"/>
    </row>
    <row r="189" spans="1:14" x14ac:dyDescent="0.35">
      <c r="A189"/>
      <c r="B189" s="51" t="s">
        <v>693</v>
      </c>
      <c r="C189" s="405"/>
      <c r="D189" s="406"/>
      <c r="E189" s="407"/>
      <c r="F189" s="42">
        <f t="shared" si="2"/>
        <v>0</v>
      </c>
      <c r="G189" s="39"/>
      <c r="H189" s="39"/>
      <c r="I189" s="39"/>
      <c r="J189" s="39"/>
      <c r="K189" s="39"/>
      <c r="L189" s="39"/>
      <c r="M189" s="39"/>
      <c r="N189" s="46"/>
    </row>
    <row r="190" spans="1:14" x14ac:dyDescent="0.35">
      <c r="A190"/>
      <c r="B190" s="51" t="s">
        <v>694</v>
      </c>
      <c r="C190" s="405"/>
      <c r="D190" s="406"/>
      <c r="E190" s="407"/>
      <c r="F190" s="42">
        <f t="shared" si="2"/>
        <v>0</v>
      </c>
      <c r="G190" s="39"/>
      <c r="H190" s="39"/>
      <c r="I190" s="39"/>
      <c r="J190" s="39"/>
      <c r="K190" s="39"/>
      <c r="L190" s="39"/>
      <c r="M190" s="39"/>
      <c r="N190" s="46"/>
    </row>
    <row r="191" spans="1:14" x14ac:dyDescent="0.35">
      <c r="A191"/>
      <c r="B191" s="51" t="s">
        <v>695</v>
      </c>
      <c r="C191" s="405"/>
      <c r="D191" s="406"/>
      <c r="E191" s="407"/>
      <c r="F191" s="42">
        <f t="shared" si="2"/>
        <v>0</v>
      </c>
      <c r="G191" s="39"/>
      <c r="H191" s="39"/>
      <c r="I191" s="39"/>
      <c r="J191" s="39"/>
      <c r="K191" s="39"/>
      <c r="L191" s="39"/>
      <c r="M191" s="39"/>
      <c r="N191" s="46"/>
    </row>
    <row r="192" spans="1:14" x14ac:dyDescent="0.35">
      <c r="A192"/>
      <c r="B192" s="51" t="s">
        <v>696</v>
      </c>
      <c r="C192" s="405"/>
      <c r="D192" s="406"/>
      <c r="E192" s="407"/>
      <c r="F192" s="42">
        <f t="shared" si="2"/>
        <v>0</v>
      </c>
      <c r="G192" s="39"/>
      <c r="H192" s="39"/>
      <c r="I192" s="39"/>
      <c r="J192" s="39"/>
      <c r="K192" s="39"/>
      <c r="L192" s="39"/>
      <c r="M192" s="39"/>
      <c r="N192" s="46"/>
    </row>
    <row r="193" spans="1:14" x14ac:dyDescent="0.35">
      <c r="A193"/>
      <c r="B193" s="51" t="s">
        <v>697</v>
      </c>
      <c r="C193" s="405"/>
      <c r="D193" s="406"/>
      <c r="E193" s="407"/>
      <c r="F193" s="42">
        <f t="shared" si="2"/>
        <v>0</v>
      </c>
      <c r="G193" s="39"/>
      <c r="H193" s="39"/>
      <c r="I193" s="39"/>
      <c r="J193" s="39"/>
      <c r="K193" s="39"/>
      <c r="L193" s="39"/>
      <c r="M193" s="39"/>
      <c r="N193" s="46"/>
    </row>
    <row r="194" spans="1:14" x14ac:dyDescent="0.35">
      <c r="A194"/>
      <c r="B194" s="51" t="s">
        <v>698</v>
      </c>
      <c r="C194" s="405"/>
      <c r="D194" s="406"/>
      <c r="E194" s="407"/>
      <c r="F194" s="42">
        <f t="shared" si="2"/>
        <v>0</v>
      </c>
      <c r="G194" s="39"/>
      <c r="H194" s="39"/>
      <c r="I194" s="39"/>
      <c r="J194" s="39"/>
      <c r="K194" s="39"/>
      <c r="L194" s="39"/>
      <c r="M194" s="39"/>
      <c r="N194" s="46"/>
    </row>
    <row r="195" spans="1:14" x14ac:dyDescent="0.35">
      <c r="A195"/>
      <c r="B195" s="51" t="s">
        <v>699</v>
      </c>
      <c r="C195" s="405"/>
      <c r="D195" s="406"/>
      <c r="E195" s="407"/>
      <c r="F195" s="42">
        <f t="shared" si="2"/>
        <v>0</v>
      </c>
      <c r="G195" s="39"/>
      <c r="H195" s="39"/>
      <c r="I195" s="39"/>
      <c r="J195" s="39"/>
      <c r="K195" s="39"/>
      <c r="L195" s="39"/>
      <c r="M195" s="39"/>
      <c r="N195" s="46"/>
    </row>
    <row r="196" spans="1:14" x14ac:dyDescent="0.35">
      <c r="A196"/>
      <c r="B196" s="51" t="s">
        <v>700</v>
      </c>
      <c r="C196" s="405"/>
      <c r="D196" s="406"/>
      <c r="E196" s="407"/>
      <c r="F196" s="42">
        <f t="shared" si="2"/>
        <v>0</v>
      </c>
      <c r="G196" s="39"/>
      <c r="H196" s="39"/>
      <c r="I196" s="39"/>
      <c r="J196" s="39"/>
      <c r="K196" s="39"/>
      <c r="L196" s="39"/>
      <c r="M196" s="39"/>
      <c r="N196" s="46"/>
    </row>
    <row r="197" spans="1:14" x14ac:dyDescent="0.35">
      <c r="A197"/>
      <c r="B197" s="51" t="s">
        <v>701</v>
      </c>
      <c r="C197" s="405"/>
      <c r="D197" s="406"/>
      <c r="E197" s="407"/>
      <c r="F197" s="42">
        <f t="shared" si="2"/>
        <v>0</v>
      </c>
      <c r="G197" s="39"/>
      <c r="H197" s="39"/>
      <c r="I197" s="39"/>
      <c r="J197" s="39"/>
      <c r="K197" s="39"/>
      <c r="L197" s="39"/>
      <c r="M197" s="39"/>
      <c r="N197" s="46"/>
    </row>
    <row r="198" spans="1:14" x14ac:dyDescent="0.35">
      <c r="A198"/>
      <c r="B198" s="51" t="s">
        <v>702</v>
      </c>
      <c r="C198" s="405"/>
      <c r="D198" s="406"/>
      <c r="E198" s="407"/>
      <c r="F198" s="42">
        <f t="shared" si="2"/>
        <v>0</v>
      </c>
      <c r="G198" s="39"/>
      <c r="H198" s="39"/>
      <c r="I198" s="39"/>
      <c r="J198" s="39"/>
      <c r="K198" s="39"/>
      <c r="L198" s="39"/>
      <c r="M198" s="39"/>
      <c r="N198" s="46"/>
    </row>
    <row r="199" spans="1:14" x14ac:dyDescent="0.35">
      <c r="A199"/>
      <c r="B199" s="51" t="s">
        <v>703</v>
      </c>
      <c r="C199" s="405"/>
      <c r="D199" s="406"/>
      <c r="E199" s="407"/>
      <c r="F199" s="42">
        <f t="shared" si="2"/>
        <v>0</v>
      </c>
      <c r="G199" s="39"/>
      <c r="H199" s="39"/>
      <c r="I199" s="39"/>
      <c r="J199" s="39"/>
      <c r="K199" s="39"/>
      <c r="L199" s="39"/>
      <c r="M199" s="39"/>
      <c r="N199" s="46"/>
    </row>
    <row r="200" spans="1:14" x14ac:dyDescent="0.35">
      <c r="A200"/>
      <c r="B200" s="51" t="s">
        <v>704</v>
      </c>
      <c r="C200" s="405"/>
      <c r="D200" s="406"/>
      <c r="E200" s="407"/>
      <c r="F200" s="42">
        <f t="shared" si="2"/>
        <v>0</v>
      </c>
      <c r="G200" s="39"/>
      <c r="H200" s="39"/>
      <c r="I200" s="39"/>
      <c r="J200" s="39"/>
      <c r="K200" s="39"/>
      <c r="L200" s="39"/>
      <c r="M200" s="39"/>
      <c r="N200" s="46"/>
    </row>
    <row r="201" spans="1:14" x14ac:dyDescent="0.35">
      <c r="A201"/>
      <c r="B201" s="51" t="s">
        <v>705</v>
      </c>
      <c r="C201" s="405"/>
      <c r="D201" s="406"/>
      <c r="E201" s="407"/>
      <c r="F201" s="42">
        <f t="shared" si="2"/>
        <v>0</v>
      </c>
      <c r="G201" s="39"/>
      <c r="H201" s="39"/>
      <c r="I201" s="39"/>
      <c r="J201" s="39"/>
      <c r="K201" s="39"/>
      <c r="L201" s="39"/>
      <c r="M201" s="39"/>
      <c r="N201" s="46"/>
    </row>
    <row r="202" spans="1:14" x14ac:dyDescent="0.35">
      <c r="A202"/>
      <c r="B202" s="51" t="s">
        <v>706</v>
      </c>
      <c r="C202" s="405"/>
      <c r="D202" s="406"/>
      <c r="E202" s="407"/>
      <c r="F202" s="42">
        <f t="shared" si="2"/>
        <v>0</v>
      </c>
      <c r="G202" s="39"/>
      <c r="H202" s="39"/>
      <c r="I202" s="39"/>
      <c r="J202" s="39"/>
      <c r="K202" s="39"/>
      <c r="L202" s="39"/>
      <c r="M202" s="39"/>
      <c r="N202" s="46"/>
    </row>
    <row r="203" spans="1:14" x14ac:dyDescent="0.35">
      <c r="A203"/>
      <c r="B203" s="51" t="s">
        <v>707</v>
      </c>
      <c r="C203" s="405"/>
      <c r="D203" s="406"/>
      <c r="E203" s="407"/>
      <c r="F203" s="42">
        <f t="shared" si="2"/>
        <v>0</v>
      </c>
      <c r="G203" s="39"/>
      <c r="H203" s="39"/>
      <c r="I203" s="39"/>
      <c r="J203" s="39"/>
      <c r="K203" s="39"/>
      <c r="L203" s="39"/>
      <c r="M203" s="39"/>
      <c r="N203" s="46"/>
    </row>
    <row r="204" spans="1:14" x14ac:dyDescent="0.35">
      <c r="A204"/>
      <c r="B204" s="51" t="s">
        <v>708</v>
      </c>
      <c r="C204" s="405"/>
      <c r="D204" s="406"/>
      <c r="E204" s="407"/>
      <c r="F204" s="42">
        <f t="shared" si="2"/>
        <v>0</v>
      </c>
      <c r="G204" s="39"/>
      <c r="H204" s="39"/>
      <c r="I204" s="39"/>
      <c r="J204" s="39"/>
      <c r="K204" s="39"/>
      <c r="L204" s="39"/>
      <c r="M204" s="39"/>
      <c r="N204" s="46"/>
    </row>
    <row r="205" spans="1:14" x14ac:dyDescent="0.35">
      <c r="A205"/>
      <c r="B205" s="51" t="s">
        <v>709</v>
      </c>
      <c r="C205" s="405"/>
      <c r="D205" s="406"/>
      <c r="E205" s="407"/>
      <c r="F205" s="42">
        <f t="shared" si="2"/>
        <v>0</v>
      </c>
      <c r="G205" s="39"/>
      <c r="H205" s="39"/>
      <c r="I205" s="39"/>
      <c r="J205" s="39"/>
      <c r="K205" s="39"/>
      <c r="L205" s="39"/>
      <c r="M205" s="39"/>
      <c r="N205" s="46"/>
    </row>
    <row r="206" spans="1:14" x14ac:dyDescent="0.35">
      <c r="A206"/>
      <c r="B206" s="51" t="s">
        <v>710</v>
      </c>
      <c r="C206" s="405"/>
      <c r="D206" s="406"/>
      <c r="E206" s="407"/>
      <c r="F206" s="42">
        <f t="shared" si="2"/>
        <v>0</v>
      </c>
      <c r="G206" s="39"/>
      <c r="H206" s="39"/>
      <c r="I206" s="39"/>
      <c r="J206" s="39"/>
      <c r="K206" s="39"/>
      <c r="L206" s="39"/>
      <c r="M206" s="39"/>
      <c r="N206" s="46"/>
    </row>
    <row r="207" spans="1:14" x14ac:dyDescent="0.35">
      <c r="A207"/>
      <c r="B207" s="51" t="s">
        <v>711</v>
      </c>
      <c r="C207" s="405"/>
      <c r="D207" s="406"/>
      <c r="E207" s="407"/>
      <c r="F207" s="42">
        <f t="shared" si="2"/>
        <v>0</v>
      </c>
      <c r="G207" s="39"/>
      <c r="H207" s="39"/>
      <c r="I207" s="39"/>
      <c r="J207" s="39"/>
      <c r="K207" s="39"/>
      <c r="L207" s="39"/>
      <c r="M207" s="39"/>
      <c r="N207" s="46"/>
    </row>
    <row r="208" spans="1:14" x14ac:dyDescent="0.35">
      <c r="A208"/>
      <c r="B208" s="51" t="s">
        <v>712</v>
      </c>
      <c r="C208" s="405"/>
      <c r="D208" s="406"/>
      <c r="E208" s="407"/>
      <c r="F208" s="42">
        <f t="shared" si="2"/>
        <v>0</v>
      </c>
      <c r="G208" s="39"/>
      <c r="H208" s="39"/>
      <c r="I208" s="39"/>
      <c r="J208" s="39"/>
      <c r="K208" s="39"/>
      <c r="L208" s="39"/>
      <c r="M208" s="39"/>
      <c r="N208" s="46"/>
    </row>
    <row r="209" spans="1:14" x14ac:dyDescent="0.35">
      <c r="A209"/>
      <c r="B209" s="51" t="s">
        <v>713</v>
      </c>
      <c r="C209" s="405"/>
      <c r="D209" s="406"/>
      <c r="E209" s="407"/>
      <c r="F209" s="42">
        <f t="shared" si="2"/>
        <v>0</v>
      </c>
      <c r="G209" s="39"/>
      <c r="H209" s="39"/>
      <c r="I209" s="39"/>
      <c r="J209" s="39"/>
      <c r="K209" s="39"/>
      <c r="L209" s="39"/>
      <c r="M209" s="39"/>
      <c r="N209" s="46"/>
    </row>
    <row r="210" spans="1:14" x14ac:dyDescent="0.35">
      <c r="A210"/>
      <c r="B210" s="51" t="s">
        <v>714</v>
      </c>
      <c r="C210" s="405"/>
      <c r="D210" s="406"/>
      <c r="E210" s="407"/>
      <c r="F210" s="42">
        <f t="shared" si="2"/>
        <v>0</v>
      </c>
      <c r="G210" s="39"/>
      <c r="H210" s="39"/>
      <c r="I210" s="39"/>
      <c r="J210" s="39"/>
      <c r="K210" s="39"/>
      <c r="L210" s="39"/>
      <c r="M210" s="39"/>
      <c r="N210" s="46"/>
    </row>
    <row r="211" spans="1:14" x14ac:dyDescent="0.35">
      <c r="A211"/>
      <c r="B211" s="51" t="s">
        <v>715</v>
      </c>
      <c r="C211" s="405"/>
      <c r="D211" s="406"/>
      <c r="E211" s="407"/>
      <c r="F211" s="42">
        <f t="shared" si="2"/>
        <v>0</v>
      </c>
      <c r="G211" s="39"/>
      <c r="H211" s="39"/>
      <c r="I211" s="39"/>
      <c r="J211" s="39"/>
      <c r="K211" s="39"/>
      <c r="L211" s="39"/>
      <c r="M211" s="39"/>
      <c r="N211" s="46"/>
    </row>
    <row r="212" spans="1:14" x14ac:dyDescent="0.35">
      <c r="A212"/>
      <c r="B212" s="51" t="s">
        <v>716</v>
      </c>
      <c r="C212" s="405"/>
      <c r="D212" s="406"/>
      <c r="E212" s="407"/>
      <c r="F212" s="42">
        <f t="shared" si="2"/>
        <v>0</v>
      </c>
      <c r="G212" s="39"/>
      <c r="H212" s="39"/>
      <c r="I212" s="39"/>
      <c r="J212" s="39"/>
      <c r="K212" s="39"/>
      <c r="L212" s="39"/>
      <c r="M212" s="39"/>
      <c r="N212" s="46"/>
    </row>
    <row r="213" spans="1:14" x14ac:dyDescent="0.35">
      <c r="A213"/>
      <c r="B213" s="51" t="s">
        <v>717</v>
      </c>
      <c r="C213" s="405"/>
      <c r="D213" s="406"/>
      <c r="E213" s="407"/>
      <c r="F213" s="42">
        <f t="shared" si="2"/>
        <v>0</v>
      </c>
      <c r="G213" s="39"/>
      <c r="H213" s="39"/>
      <c r="I213" s="39"/>
      <c r="J213" s="39"/>
      <c r="K213" s="39"/>
      <c r="L213" s="39"/>
      <c r="M213" s="39"/>
      <c r="N213" s="46"/>
    </row>
    <row r="214" spans="1:14" x14ac:dyDescent="0.35">
      <c r="A214"/>
      <c r="B214" s="51" t="s">
        <v>718</v>
      </c>
      <c r="C214" s="405"/>
      <c r="D214" s="406"/>
      <c r="E214" s="407"/>
      <c r="F214" s="42">
        <f t="shared" si="2"/>
        <v>0</v>
      </c>
      <c r="G214" s="39"/>
      <c r="H214" s="39"/>
      <c r="I214" s="39"/>
      <c r="J214" s="39"/>
      <c r="K214" s="39"/>
      <c r="L214" s="39"/>
      <c r="M214" s="39"/>
      <c r="N214" s="46"/>
    </row>
    <row r="215" spans="1:14" x14ac:dyDescent="0.35">
      <c r="A215"/>
      <c r="B215" s="51" t="s">
        <v>719</v>
      </c>
      <c r="C215" s="405"/>
      <c r="D215" s="406"/>
      <c r="E215" s="407"/>
      <c r="F215" s="42">
        <f t="shared" si="2"/>
        <v>0</v>
      </c>
      <c r="G215" s="39"/>
      <c r="H215" s="39"/>
      <c r="I215" s="39"/>
      <c r="J215" s="39"/>
      <c r="K215" s="39"/>
      <c r="L215" s="39"/>
      <c r="M215" s="39"/>
      <c r="N215" s="46"/>
    </row>
    <row r="216" spans="1:14" x14ac:dyDescent="0.35">
      <c r="A216"/>
      <c r="B216" s="51" t="s">
        <v>720</v>
      </c>
      <c r="C216" s="405"/>
      <c r="D216" s="406"/>
      <c r="E216" s="407"/>
      <c r="F216" s="42">
        <f t="shared" si="2"/>
        <v>0</v>
      </c>
      <c r="G216" s="39"/>
      <c r="H216" s="39"/>
      <c r="I216" s="39"/>
      <c r="J216" s="39"/>
      <c r="K216" s="39"/>
      <c r="L216" s="39"/>
      <c r="M216" s="39"/>
      <c r="N216" s="46"/>
    </row>
    <row r="217" spans="1:14" x14ac:dyDescent="0.35">
      <c r="A217"/>
      <c r="B217" s="51" t="s">
        <v>721</v>
      </c>
      <c r="C217" s="405"/>
      <c r="D217" s="406"/>
      <c r="E217" s="407"/>
      <c r="F217" s="42">
        <f t="shared" si="2"/>
        <v>0</v>
      </c>
      <c r="G217" s="39"/>
      <c r="H217" s="39"/>
      <c r="I217" s="39"/>
      <c r="J217" s="39"/>
      <c r="K217" s="39"/>
      <c r="L217" s="39"/>
      <c r="M217" s="39"/>
      <c r="N217" s="46"/>
    </row>
    <row r="218" spans="1:14" x14ac:dyDescent="0.35">
      <c r="A218"/>
      <c r="B218" s="51" t="s">
        <v>722</v>
      </c>
      <c r="C218" s="405"/>
      <c r="D218" s="406"/>
      <c r="E218" s="407"/>
      <c r="F218" s="42">
        <f t="shared" si="2"/>
        <v>0</v>
      </c>
      <c r="G218" s="39"/>
      <c r="H218" s="39"/>
      <c r="I218" s="39"/>
      <c r="J218" s="39"/>
      <c r="K218" s="39"/>
      <c r="L218" s="39"/>
      <c r="M218" s="39"/>
      <c r="N218" s="46"/>
    </row>
    <row r="219" spans="1:14" x14ac:dyDescent="0.35">
      <c r="A219"/>
      <c r="B219" s="51" t="s">
        <v>723</v>
      </c>
      <c r="C219" s="405"/>
      <c r="D219" s="406"/>
      <c r="E219" s="407"/>
      <c r="F219" s="42">
        <f t="shared" si="2"/>
        <v>0</v>
      </c>
      <c r="G219" s="39"/>
      <c r="H219" s="39"/>
      <c r="I219" s="39"/>
      <c r="J219" s="39"/>
      <c r="K219" s="39"/>
      <c r="L219" s="39"/>
      <c r="M219" s="39"/>
      <c r="N219" s="46"/>
    </row>
    <row r="220" spans="1:14" x14ac:dyDescent="0.35">
      <c r="A220"/>
      <c r="B220" s="51" t="s">
        <v>724</v>
      </c>
      <c r="C220" s="405"/>
      <c r="D220" s="406"/>
      <c r="E220" s="407"/>
      <c r="F220" s="42">
        <f t="shared" si="2"/>
        <v>0</v>
      </c>
      <c r="G220" s="39"/>
      <c r="H220" s="39"/>
      <c r="I220" s="39"/>
      <c r="J220" s="39"/>
      <c r="K220" s="39"/>
      <c r="L220" s="39"/>
      <c r="M220" s="39"/>
      <c r="N220" s="46"/>
    </row>
    <row r="221" spans="1:14" x14ac:dyDescent="0.35">
      <c r="A221"/>
      <c r="B221" s="51" t="s">
        <v>725</v>
      </c>
      <c r="C221" s="405"/>
      <c r="D221" s="406"/>
      <c r="E221" s="407"/>
      <c r="F221" s="42">
        <f t="shared" si="2"/>
        <v>0</v>
      </c>
      <c r="G221" s="39"/>
      <c r="H221" s="39"/>
      <c r="I221" s="39"/>
      <c r="J221" s="39"/>
      <c r="K221" s="39"/>
      <c r="L221" s="39"/>
      <c r="M221" s="39"/>
      <c r="N221" s="46"/>
    </row>
    <row r="222" spans="1:14" x14ac:dyDescent="0.35">
      <c r="A222"/>
      <c r="B222" s="51" t="s">
        <v>726</v>
      </c>
      <c r="C222" s="405"/>
      <c r="D222" s="406"/>
      <c r="E222" s="407"/>
      <c r="F222" s="42">
        <f t="shared" si="2"/>
        <v>0</v>
      </c>
      <c r="G222" s="39"/>
      <c r="H222" s="39"/>
      <c r="I222" s="39"/>
      <c r="J222" s="39"/>
      <c r="K222" s="39"/>
      <c r="L222" s="39"/>
      <c r="M222" s="39"/>
      <c r="N222" s="46"/>
    </row>
    <row r="223" spans="1:14" x14ac:dyDescent="0.35">
      <c r="A223"/>
      <c r="B223" s="51" t="s">
        <v>727</v>
      </c>
      <c r="C223" s="405"/>
      <c r="D223" s="406"/>
      <c r="E223" s="407"/>
      <c r="F223" s="42">
        <f t="shared" si="2"/>
        <v>0</v>
      </c>
      <c r="G223" s="39"/>
      <c r="H223" s="39"/>
      <c r="I223" s="39"/>
      <c r="J223" s="39"/>
      <c r="K223" s="39"/>
      <c r="L223" s="39"/>
      <c r="M223" s="39"/>
      <c r="N223" s="46"/>
    </row>
    <row r="224" spans="1:14" x14ac:dyDescent="0.35">
      <c r="A224"/>
      <c r="B224" s="51" t="s">
        <v>728</v>
      </c>
      <c r="C224" s="405"/>
      <c r="D224" s="406"/>
      <c r="E224" s="407"/>
      <c r="F224" s="42">
        <f t="shared" si="2"/>
        <v>0</v>
      </c>
      <c r="G224" s="39"/>
      <c r="H224" s="39"/>
      <c r="I224" s="39"/>
      <c r="J224" s="39"/>
      <c r="K224" s="39"/>
      <c r="L224" s="39"/>
      <c r="M224" s="39"/>
      <c r="N224" s="46"/>
    </row>
    <row r="225" spans="1:14" x14ac:dyDescent="0.35">
      <c r="A225"/>
      <c r="B225" s="51" t="s">
        <v>729</v>
      </c>
      <c r="C225" s="405"/>
      <c r="D225" s="406"/>
      <c r="E225" s="407"/>
      <c r="F225" s="42">
        <f t="shared" si="2"/>
        <v>0</v>
      </c>
      <c r="G225" s="39"/>
      <c r="H225" s="39"/>
      <c r="I225" s="39"/>
      <c r="J225" s="39"/>
      <c r="K225" s="39"/>
      <c r="L225" s="39"/>
      <c r="M225" s="39"/>
      <c r="N225" s="46"/>
    </row>
    <row r="226" spans="1:14" x14ac:dyDescent="0.35">
      <c r="A226"/>
      <c r="B226" s="51" t="s">
        <v>730</v>
      </c>
      <c r="C226" s="405"/>
      <c r="D226" s="406"/>
      <c r="E226" s="407"/>
      <c r="F226" s="42">
        <f t="shared" si="2"/>
        <v>0</v>
      </c>
      <c r="G226" s="39"/>
      <c r="H226" s="39"/>
      <c r="I226" s="39"/>
      <c r="J226" s="39"/>
      <c r="K226" s="39"/>
      <c r="L226" s="39"/>
      <c r="M226" s="39"/>
      <c r="N226" s="46"/>
    </row>
    <row r="227" spans="1:14" x14ac:dyDescent="0.35">
      <c r="A227"/>
      <c r="B227" s="51" t="s">
        <v>731</v>
      </c>
      <c r="C227" s="405"/>
      <c r="D227" s="406"/>
      <c r="E227" s="407"/>
      <c r="F227" s="42">
        <f t="shared" si="2"/>
        <v>0</v>
      </c>
      <c r="G227" s="39"/>
      <c r="H227" s="39"/>
      <c r="I227" s="39"/>
      <c r="J227" s="39"/>
      <c r="K227" s="39"/>
      <c r="L227" s="39"/>
      <c r="M227" s="39"/>
      <c r="N227" s="46"/>
    </row>
    <row r="228" spans="1:14" x14ac:dyDescent="0.35">
      <c r="A228"/>
      <c r="B228" s="51" t="s">
        <v>732</v>
      </c>
      <c r="C228" s="405"/>
      <c r="D228" s="406"/>
      <c r="E228" s="407"/>
      <c r="F228" s="42">
        <f t="shared" si="2"/>
        <v>0</v>
      </c>
      <c r="G228" s="39"/>
      <c r="H228" s="39"/>
      <c r="I228" s="39"/>
      <c r="J228" s="39"/>
      <c r="K228" s="39"/>
      <c r="L228" s="39"/>
      <c r="M228" s="39"/>
      <c r="N228" s="46"/>
    </row>
    <row r="229" spans="1:14" x14ac:dyDescent="0.35">
      <c r="A229"/>
      <c r="B229" s="51" t="s">
        <v>733</v>
      </c>
      <c r="C229" s="405"/>
      <c r="D229" s="406"/>
      <c r="E229" s="407"/>
      <c r="F229" s="42">
        <f t="shared" si="2"/>
        <v>0</v>
      </c>
      <c r="G229" s="39"/>
      <c r="H229" s="39"/>
      <c r="I229" s="39"/>
      <c r="J229" s="39"/>
      <c r="K229" s="39"/>
      <c r="L229" s="39"/>
      <c r="M229" s="39"/>
      <c r="N229" s="46"/>
    </row>
    <row r="230" spans="1:14" x14ac:dyDescent="0.35">
      <c r="A230"/>
      <c r="B230" s="51" t="s">
        <v>734</v>
      </c>
      <c r="C230" s="405"/>
      <c r="D230" s="406"/>
      <c r="E230" s="407"/>
      <c r="F230" s="42">
        <f t="shared" si="2"/>
        <v>0</v>
      </c>
      <c r="G230" s="39"/>
      <c r="H230" s="39"/>
      <c r="I230" s="39"/>
      <c r="J230" s="39"/>
      <c r="K230" s="39"/>
      <c r="L230" s="39"/>
      <c r="M230" s="39"/>
      <c r="N230" s="46"/>
    </row>
    <row r="231" spans="1:14" x14ac:dyDescent="0.35">
      <c r="A231"/>
      <c r="B231" s="51" t="s">
        <v>735</v>
      </c>
      <c r="C231" s="405"/>
      <c r="D231" s="406"/>
      <c r="E231" s="407"/>
      <c r="F231" s="42">
        <f t="shared" si="2"/>
        <v>0</v>
      </c>
      <c r="G231" s="39"/>
      <c r="H231" s="39"/>
      <c r="I231" s="39"/>
      <c r="J231" s="39"/>
      <c r="K231" s="39"/>
      <c r="L231" s="39"/>
      <c r="M231" s="39"/>
      <c r="N231" s="46"/>
    </row>
    <row r="232" spans="1:14" x14ac:dyDescent="0.35">
      <c r="A232"/>
      <c r="B232" s="51" t="s">
        <v>736</v>
      </c>
      <c r="C232" s="405"/>
      <c r="D232" s="406"/>
      <c r="E232" s="407"/>
      <c r="F232" s="42">
        <f t="shared" si="2"/>
        <v>0</v>
      </c>
      <c r="G232" s="39"/>
      <c r="H232" s="39"/>
      <c r="I232" s="39"/>
      <c r="J232" s="39"/>
      <c r="K232" s="39"/>
      <c r="L232" s="39"/>
      <c r="M232" s="39"/>
      <c r="N232" s="46"/>
    </row>
    <row r="233" spans="1:14" x14ac:dyDescent="0.35">
      <c r="A233"/>
      <c r="B233" s="51" t="s">
        <v>737</v>
      </c>
      <c r="C233" s="405"/>
      <c r="D233" s="406"/>
      <c r="E233" s="407"/>
      <c r="F233" s="42">
        <f t="shared" si="2"/>
        <v>0</v>
      </c>
      <c r="G233" s="39"/>
      <c r="H233" s="39"/>
      <c r="I233" s="39"/>
      <c r="J233" s="39"/>
      <c r="K233" s="39"/>
      <c r="L233" s="39"/>
      <c r="M233" s="39"/>
      <c r="N233" s="46"/>
    </row>
    <row r="234" spans="1:14" x14ac:dyDescent="0.35">
      <c r="A234"/>
      <c r="B234" s="51" t="s">
        <v>738</v>
      </c>
      <c r="C234" s="405"/>
      <c r="D234" s="406"/>
      <c r="E234" s="407"/>
      <c r="F234" s="42">
        <f t="shared" si="2"/>
        <v>0</v>
      </c>
      <c r="G234" s="39"/>
      <c r="H234" s="39"/>
      <c r="I234" s="39"/>
      <c r="J234" s="39"/>
      <c r="K234" s="39"/>
      <c r="L234" s="39"/>
      <c r="M234" s="39"/>
      <c r="N234" s="46"/>
    </row>
    <row r="235" spans="1:14" x14ac:dyDescent="0.35">
      <c r="A235"/>
      <c r="B235" s="51" t="s">
        <v>739</v>
      </c>
      <c r="C235" s="405"/>
      <c r="D235" s="406"/>
      <c r="E235" s="407"/>
      <c r="F235" s="42">
        <f t="shared" si="2"/>
        <v>0</v>
      </c>
      <c r="G235" s="39"/>
      <c r="H235" s="39"/>
      <c r="I235" s="39"/>
      <c r="J235" s="39"/>
      <c r="K235" s="39"/>
      <c r="L235" s="39"/>
      <c r="M235" s="39"/>
      <c r="N235" s="46"/>
    </row>
    <row r="236" spans="1:14" x14ac:dyDescent="0.35">
      <c r="A236"/>
      <c r="B236" s="51" t="s">
        <v>740</v>
      </c>
      <c r="C236" s="405"/>
      <c r="D236" s="406"/>
      <c r="E236" s="407"/>
      <c r="F236" s="42">
        <f t="shared" si="2"/>
        <v>0</v>
      </c>
      <c r="G236" s="39"/>
      <c r="H236" s="39"/>
      <c r="I236" s="39"/>
      <c r="J236" s="39"/>
      <c r="K236" s="39"/>
      <c r="L236" s="39"/>
      <c r="M236" s="39"/>
      <c r="N236" s="46"/>
    </row>
    <row r="237" spans="1:14" x14ac:dyDescent="0.35">
      <c r="A237"/>
      <c r="B237" s="51" t="s">
        <v>741</v>
      </c>
      <c r="C237" s="405"/>
      <c r="D237" s="406"/>
      <c r="E237" s="407"/>
      <c r="F237" s="42">
        <f t="shared" si="2"/>
        <v>0</v>
      </c>
      <c r="G237" s="39"/>
      <c r="H237" s="39"/>
      <c r="I237" s="39"/>
      <c r="J237" s="39"/>
      <c r="K237" s="39"/>
      <c r="L237" s="39"/>
      <c r="M237" s="39"/>
      <c r="N237" s="46"/>
    </row>
    <row r="238" spans="1:14" x14ac:dyDescent="0.35">
      <c r="A238"/>
      <c r="B238" s="51" t="s">
        <v>742</v>
      </c>
      <c r="C238" s="405"/>
      <c r="D238" s="406"/>
      <c r="E238" s="407"/>
      <c r="F238" s="42">
        <f t="shared" si="2"/>
        <v>0</v>
      </c>
      <c r="G238" s="39"/>
      <c r="H238" s="39"/>
      <c r="I238" s="39"/>
      <c r="J238" s="39"/>
      <c r="K238" s="39"/>
      <c r="L238" s="39"/>
      <c r="M238" s="39"/>
      <c r="N238" s="46"/>
    </row>
    <row r="239" spans="1:14" x14ac:dyDescent="0.35">
      <c r="A239"/>
      <c r="B239" s="51" t="s">
        <v>743</v>
      </c>
      <c r="C239" s="405"/>
      <c r="D239" s="406"/>
      <c r="E239" s="407"/>
      <c r="F239" s="42">
        <f t="shared" si="2"/>
        <v>0</v>
      </c>
      <c r="G239" s="39"/>
      <c r="H239" s="39"/>
      <c r="I239" s="39"/>
      <c r="J239" s="39"/>
      <c r="K239" s="39"/>
      <c r="L239" s="39"/>
      <c r="M239" s="39"/>
      <c r="N239" s="46"/>
    </row>
    <row r="240" spans="1:14" x14ac:dyDescent="0.35">
      <c r="A240"/>
      <c r="B240" s="51" t="s">
        <v>744</v>
      </c>
      <c r="C240" s="405"/>
      <c r="D240" s="406"/>
      <c r="E240" s="407"/>
      <c r="F240" s="42">
        <f t="shared" si="2"/>
        <v>0</v>
      </c>
      <c r="G240" s="39"/>
      <c r="H240" s="39"/>
      <c r="I240" s="39"/>
      <c r="J240" s="39"/>
      <c r="K240" s="39"/>
      <c r="L240" s="39"/>
      <c r="M240" s="39"/>
      <c r="N240" s="46"/>
    </row>
    <row r="241" spans="1:14" x14ac:dyDescent="0.35">
      <c r="A241"/>
      <c r="B241" s="51" t="s">
        <v>745</v>
      </c>
      <c r="C241" s="405"/>
      <c r="D241" s="406"/>
      <c r="E241" s="407"/>
      <c r="F241" s="42">
        <f t="shared" si="2"/>
        <v>0</v>
      </c>
      <c r="G241" s="39"/>
      <c r="H241" s="39"/>
      <c r="I241" s="39"/>
      <c r="J241" s="39"/>
      <c r="K241" s="39"/>
      <c r="L241" s="39"/>
      <c r="M241" s="39"/>
      <c r="N241" s="46"/>
    </row>
    <row r="242" spans="1:14" x14ac:dyDescent="0.35">
      <c r="A242"/>
      <c r="B242" s="51" t="s">
        <v>746</v>
      </c>
      <c r="C242" s="405"/>
      <c r="D242" s="406"/>
      <c r="E242" s="407"/>
      <c r="F242" s="42">
        <f t="shared" si="2"/>
        <v>0</v>
      </c>
      <c r="G242" s="39"/>
      <c r="H242" s="39"/>
      <c r="I242" s="39"/>
      <c r="J242" s="39"/>
      <c r="K242" s="39"/>
      <c r="L242" s="39"/>
      <c r="M242" s="39"/>
      <c r="N242" s="46"/>
    </row>
    <row r="243" spans="1:14" x14ac:dyDescent="0.35">
      <c r="A243"/>
      <c r="B243" s="51" t="s">
        <v>747</v>
      </c>
      <c r="C243" s="405"/>
      <c r="D243" s="406"/>
      <c r="E243" s="407"/>
      <c r="F243" s="42">
        <f t="shared" si="2"/>
        <v>0</v>
      </c>
      <c r="G243" s="39"/>
      <c r="H243" s="39"/>
      <c r="I243" s="39"/>
      <c r="J243" s="39"/>
      <c r="K243" s="39"/>
      <c r="L243" s="39"/>
      <c r="M243" s="39"/>
      <c r="N243" s="46"/>
    </row>
    <row r="244" spans="1:14" x14ac:dyDescent="0.35">
      <c r="A244"/>
      <c r="B244" s="51" t="s">
        <v>748</v>
      </c>
      <c r="C244" s="405"/>
      <c r="D244" s="406"/>
      <c r="E244" s="407"/>
      <c r="F244" s="42">
        <f t="shared" si="2"/>
        <v>0</v>
      </c>
      <c r="G244" s="39"/>
      <c r="H244" s="39"/>
      <c r="I244" s="39"/>
      <c r="J244" s="39"/>
      <c r="K244" s="39"/>
      <c r="L244" s="39"/>
      <c r="M244" s="39"/>
      <c r="N244" s="46"/>
    </row>
    <row r="245" spans="1:14" x14ac:dyDescent="0.35">
      <c r="A245"/>
      <c r="B245" s="51" t="s">
        <v>749</v>
      </c>
      <c r="C245" s="405"/>
      <c r="D245" s="406"/>
      <c r="E245" s="407"/>
      <c r="F245" s="42">
        <f t="shared" si="2"/>
        <v>0</v>
      </c>
      <c r="G245" s="39"/>
      <c r="H245" s="39"/>
      <c r="I245" s="39"/>
      <c r="J245" s="39"/>
      <c r="K245" s="39"/>
      <c r="L245" s="39"/>
      <c r="M245" s="39"/>
      <c r="N245" s="46"/>
    </row>
    <row r="246" spans="1:14" x14ac:dyDescent="0.35">
      <c r="A246"/>
      <c r="B246" s="51" t="s">
        <v>750</v>
      </c>
      <c r="C246" s="405"/>
      <c r="D246" s="406"/>
      <c r="E246" s="407"/>
      <c r="F246" s="42">
        <f t="shared" si="2"/>
        <v>0</v>
      </c>
      <c r="G246" s="39"/>
      <c r="H246" s="39"/>
      <c r="I246" s="39"/>
      <c r="J246" s="39"/>
      <c r="K246" s="39"/>
      <c r="L246" s="39"/>
      <c r="M246" s="39"/>
      <c r="N246" s="46"/>
    </row>
    <row r="247" spans="1:14" x14ac:dyDescent="0.35">
      <c r="A247"/>
      <c r="B247" s="51" t="s">
        <v>751</v>
      </c>
      <c r="C247" s="405"/>
      <c r="D247" s="406"/>
      <c r="E247" s="407"/>
      <c r="F247" s="42">
        <f t="shared" si="2"/>
        <v>0</v>
      </c>
      <c r="G247" s="39"/>
      <c r="H247" s="39"/>
      <c r="I247" s="39"/>
      <c r="J247" s="39"/>
      <c r="K247" s="39"/>
      <c r="L247" s="39"/>
      <c r="M247" s="39"/>
      <c r="N247" s="46"/>
    </row>
    <row r="248" spans="1:14" x14ac:dyDescent="0.35">
      <c r="A248"/>
      <c r="B248" s="51" t="s">
        <v>752</v>
      </c>
      <c r="C248" s="405"/>
      <c r="D248" s="406"/>
      <c r="E248" s="407"/>
      <c r="F248" s="42">
        <f t="shared" si="2"/>
        <v>0</v>
      </c>
      <c r="G248" s="39"/>
      <c r="H248" s="39"/>
      <c r="I248" s="39"/>
      <c r="J248" s="39"/>
      <c r="K248" s="39"/>
      <c r="L248" s="39"/>
      <c r="M248" s="39"/>
      <c r="N248" s="46"/>
    </row>
    <row r="249" spans="1:14" x14ac:dyDescent="0.35">
      <c r="A249"/>
      <c r="B249" s="51" t="s">
        <v>753</v>
      </c>
      <c r="C249" s="405"/>
      <c r="D249" s="406"/>
      <c r="E249" s="407"/>
      <c r="F249" s="42">
        <f t="shared" si="2"/>
        <v>0</v>
      </c>
      <c r="G249" s="39"/>
      <c r="H249" s="39"/>
      <c r="I249" s="39"/>
      <c r="J249" s="39"/>
      <c r="K249" s="39"/>
      <c r="L249" s="39"/>
      <c r="M249" s="39"/>
      <c r="N249" s="46"/>
    </row>
    <row r="250" spans="1:14" x14ac:dyDescent="0.35">
      <c r="A250"/>
      <c r="B250" s="51" t="s">
        <v>754</v>
      </c>
      <c r="C250" s="405"/>
      <c r="D250" s="406"/>
      <c r="E250" s="407"/>
      <c r="F250" s="42">
        <f t="shared" si="2"/>
        <v>0</v>
      </c>
      <c r="G250" s="39"/>
      <c r="H250" s="39"/>
      <c r="I250" s="39"/>
      <c r="J250" s="39"/>
      <c r="K250" s="39"/>
      <c r="L250" s="39"/>
      <c r="M250" s="39"/>
      <c r="N250" s="46"/>
    </row>
    <row r="251" spans="1:14" x14ac:dyDescent="0.35">
      <c r="A251"/>
      <c r="B251" s="51" t="s">
        <v>755</v>
      </c>
      <c r="C251" s="405"/>
      <c r="D251" s="406"/>
      <c r="E251" s="407"/>
      <c r="F251" s="42">
        <f t="shared" ref="F251:F314" si="3">COUNTIF(B$4:KO$55,B251)</f>
        <v>0</v>
      </c>
      <c r="G251" s="39"/>
      <c r="H251" s="39"/>
      <c r="I251" s="39"/>
      <c r="J251" s="39"/>
      <c r="K251" s="39"/>
      <c r="L251" s="39"/>
      <c r="M251" s="39"/>
      <c r="N251" s="46"/>
    </row>
    <row r="252" spans="1:14" x14ac:dyDescent="0.35">
      <c r="A252"/>
      <c r="B252" s="51" t="s">
        <v>756</v>
      </c>
      <c r="C252" s="405"/>
      <c r="D252" s="406"/>
      <c r="E252" s="407"/>
      <c r="F252" s="42">
        <f t="shared" si="3"/>
        <v>0</v>
      </c>
      <c r="G252" s="39"/>
      <c r="H252" s="39"/>
      <c r="I252" s="39"/>
      <c r="J252" s="39"/>
      <c r="K252" s="39"/>
      <c r="L252" s="39"/>
      <c r="M252" s="39"/>
      <c r="N252" s="46"/>
    </row>
    <row r="253" spans="1:14" x14ac:dyDescent="0.35">
      <c r="A253"/>
      <c r="B253" s="51" t="s">
        <v>757</v>
      </c>
      <c r="C253" s="405"/>
      <c r="D253" s="406"/>
      <c r="E253" s="407"/>
      <c r="F253" s="42">
        <f t="shared" si="3"/>
        <v>0</v>
      </c>
      <c r="G253" s="39"/>
      <c r="H253" s="39"/>
      <c r="I253" s="39"/>
      <c r="J253" s="39"/>
      <c r="K253" s="39"/>
      <c r="L253" s="39"/>
      <c r="M253" s="39"/>
      <c r="N253" s="46"/>
    </row>
    <row r="254" spans="1:14" x14ac:dyDescent="0.35">
      <c r="A254"/>
      <c r="B254" s="51" t="s">
        <v>758</v>
      </c>
      <c r="C254" s="405"/>
      <c r="D254" s="406"/>
      <c r="E254" s="407"/>
      <c r="F254" s="42">
        <f t="shared" si="3"/>
        <v>0</v>
      </c>
      <c r="G254" s="39"/>
      <c r="H254" s="39"/>
      <c r="I254" s="39"/>
      <c r="J254" s="39"/>
      <c r="K254" s="39"/>
      <c r="L254" s="39"/>
      <c r="M254" s="39"/>
      <c r="N254" s="46"/>
    </row>
    <row r="255" spans="1:14" x14ac:dyDescent="0.35">
      <c r="A255"/>
      <c r="B255" s="51" t="s">
        <v>759</v>
      </c>
      <c r="C255" s="405"/>
      <c r="D255" s="406"/>
      <c r="E255" s="407"/>
      <c r="F255" s="42">
        <f t="shared" si="3"/>
        <v>0</v>
      </c>
      <c r="G255" s="39"/>
      <c r="H255" s="39"/>
      <c r="I255" s="39"/>
      <c r="J255" s="39"/>
      <c r="K255" s="39"/>
      <c r="L255" s="39"/>
      <c r="M255" s="39"/>
      <c r="N255" s="46"/>
    </row>
    <row r="256" spans="1:14" x14ac:dyDescent="0.35">
      <c r="A256"/>
      <c r="B256" s="51" t="s">
        <v>760</v>
      </c>
      <c r="C256" s="405"/>
      <c r="D256" s="406"/>
      <c r="E256" s="407"/>
      <c r="F256" s="42">
        <f t="shared" si="3"/>
        <v>0</v>
      </c>
      <c r="G256" s="39"/>
      <c r="H256" s="39"/>
      <c r="I256" s="39"/>
      <c r="J256" s="39"/>
      <c r="K256" s="39"/>
      <c r="L256" s="39"/>
      <c r="M256" s="39"/>
      <c r="N256" s="46"/>
    </row>
    <row r="257" spans="1:14" x14ac:dyDescent="0.35">
      <c r="A257"/>
      <c r="B257" s="51" t="s">
        <v>761</v>
      </c>
      <c r="C257" s="405"/>
      <c r="D257" s="406"/>
      <c r="E257" s="407"/>
      <c r="F257" s="42">
        <f t="shared" si="3"/>
        <v>0</v>
      </c>
      <c r="G257" s="39"/>
      <c r="H257" s="39"/>
      <c r="I257" s="39"/>
      <c r="J257" s="39"/>
      <c r="K257" s="39"/>
      <c r="L257" s="39"/>
      <c r="M257" s="39"/>
      <c r="N257" s="46"/>
    </row>
    <row r="258" spans="1:14" x14ac:dyDescent="0.35">
      <c r="A258"/>
      <c r="B258" s="51" t="s">
        <v>762</v>
      </c>
      <c r="C258" s="405"/>
      <c r="D258" s="406"/>
      <c r="E258" s="407"/>
      <c r="F258" s="42">
        <f t="shared" si="3"/>
        <v>0</v>
      </c>
      <c r="G258" s="39"/>
      <c r="H258" s="39"/>
      <c r="I258" s="39"/>
      <c r="J258" s="39"/>
      <c r="K258" s="39"/>
      <c r="L258" s="39"/>
      <c r="M258" s="39"/>
      <c r="N258" s="46"/>
    </row>
    <row r="259" spans="1:14" x14ac:dyDescent="0.35">
      <c r="A259"/>
      <c r="B259" s="51" t="s">
        <v>763</v>
      </c>
      <c r="C259" s="405"/>
      <c r="D259" s="406"/>
      <c r="E259" s="407"/>
      <c r="F259" s="42">
        <f t="shared" si="3"/>
        <v>0</v>
      </c>
      <c r="G259" s="39"/>
      <c r="H259" s="39"/>
      <c r="I259" s="39"/>
      <c r="J259" s="39"/>
      <c r="K259" s="39"/>
      <c r="L259" s="39"/>
      <c r="M259" s="39"/>
      <c r="N259" s="46"/>
    </row>
    <row r="260" spans="1:14" x14ac:dyDescent="0.35">
      <c r="A260"/>
      <c r="B260" s="51" t="s">
        <v>764</v>
      </c>
      <c r="C260" s="405"/>
      <c r="D260" s="406"/>
      <c r="E260" s="407"/>
      <c r="F260" s="42">
        <f t="shared" si="3"/>
        <v>0</v>
      </c>
      <c r="G260" s="39"/>
      <c r="H260" s="39"/>
      <c r="I260" s="39"/>
      <c r="J260" s="39"/>
      <c r="K260" s="39"/>
      <c r="L260" s="39"/>
      <c r="M260" s="39"/>
      <c r="N260" s="46"/>
    </row>
    <row r="261" spans="1:14" x14ac:dyDescent="0.35">
      <c r="A261"/>
      <c r="B261" s="51" t="s">
        <v>765</v>
      </c>
      <c r="C261" s="405"/>
      <c r="D261" s="406"/>
      <c r="E261" s="407"/>
      <c r="F261" s="42">
        <f t="shared" si="3"/>
        <v>0</v>
      </c>
      <c r="G261" s="39"/>
      <c r="H261" s="39"/>
      <c r="I261" s="39"/>
      <c r="J261" s="39"/>
      <c r="K261" s="39"/>
      <c r="L261" s="39"/>
      <c r="M261" s="39"/>
      <c r="N261" s="46"/>
    </row>
    <row r="262" spans="1:14" x14ac:dyDescent="0.35">
      <c r="A262"/>
      <c r="B262" s="51" t="s">
        <v>766</v>
      </c>
      <c r="C262" s="405"/>
      <c r="D262" s="406"/>
      <c r="E262" s="407"/>
      <c r="F262" s="42">
        <f t="shared" si="3"/>
        <v>0</v>
      </c>
      <c r="G262" s="39"/>
      <c r="H262" s="39"/>
      <c r="I262" s="39"/>
      <c r="J262" s="39"/>
      <c r="K262" s="39"/>
      <c r="L262" s="39"/>
      <c r="M262" s="39"/>
      <c r="N262" s="46"/>
    </row>
    <row r="263" spans="1:14" x14ac:dyDescent="0.35">
      <c r="A263"/>
      <c r="B263" s="51" t="s">
        <v>767</v>
      </c>
      <c r="C263" s="405"/>
      <c r="D263" s="406"/>
      <c r="E263" s="407"/>
      <c r="F263" s="42">
        <f t="shared" si="3"/>
        <v>0</v>
      </c>
      <c r="G263" s="39"/>
      <c r="H263" s="39"/>
      <c r="I263" s="39"/>
      <c r="J263" s="39"/>
      <c r="K263" s="39"/>
      <c r="L263" s="39"/>
      <c r="M263" s="39"/>
      <c r="N263" s="46"/>
    </row>
    <row r="264" spans="1:14" x14ac:dyDescent="0.35">
      <c r="A264"/>
      <c r="B264" s="51" t="s">
        <v>768</v>
      </c>
      <c r="C264" s="405"/>
      <c r="D264" s="406"/>
      <c r="E264" s="407"/>
      <c r="F264" s="42">
        <f t="shared" si="3"/>
        <v>0</v>
      </c>
      <c r="G264" s="39"/>
      <c r="H264" s="39"/>
      <c r="I264" s="39"/>
      <c r="J264" s="39"/>
      <c r="K264" s="39"/>
      <c r="L264" s="39"/>
      <c r="M264" s="39"/>
      <c r="N264" s="46"/>
    </row>
    <row r="265" spans="1:14" x14ac:dyDescent="0.35">
      <c r="A265"/>
      <c r="B265" s="51" t="s">
        <v>769</v>
      </c>
      <c r="C265" s="405"/>
      <c r="D265" s="406"/>
      <c r="E265" s="407"/>
      <c r="F265" s="42">
        <f t="shared" si="3"/>
        <v>0</v>
      </c>
      <c r="G265" s="39"/>
      <c r="H265" s="39"/>
      <c r="I265" s="39"/>
      <c r="J265" s="39"/>
      <c r="K265" s="39"/>
      <c r="L265" s="39"/>
      <c r="M265" s="39"/>
      <c r="N265" s="46"/>
    </row>
    <row r="266" spans="1:14" x14ac:dyDescent="0.35">
      <c r="A266"/>
      <c r="B266" s="51" t="s">
        <v>770</v>
      </c>
      <c r="C266" s="405"/>
      <c r="D266" s="406"/>
      <c r="E266" s="407"/>
      <c r="F266" s="42">
        <f t="shared" si="3"/>
        <v>0</v>
      </c>
      <c r="G266" s="39"/>
      <c r="H266" s="39"/>
      <c r="I266" s="39"/>
      <c r="J266" s="39"/>
      <c r="K266" s="39"/>
      <c r="L266" s="39"/>
      <c r="M266" s="39"/>
      <c r="N266" s="46"/>
    </row>
    <row r="267" spans="1:14" x14ac:dyDescent="0.35">
      <c r="A267"/>
      <c r="B267" s="51" t="s">
        <v>771</v>
      </c>
      <c r="C267" s="405"/>
      <c r="D267" s="406"/>
      <c r="E267" s="407"/>
      <c r="F267" s="42">
        <f t="shared" si="3"/>
        <v>0</v>
      </c>
      <c r="G267" s="39"/>
      <c r="H267" s="39"/>
      <c r="I267" s="39"/>
      <c r="J267" s="39"/>
      <c r="K267" s="39"/>
      <c r="L267" s="39"/>
      <c r="M267" s="39"/>
      <c r="N267" s="46"/>
    </row>
    <row r="268" spans="1:14" x14ac:dyDescent="0.35">
      <c r="A268"/>
      <c r="B268" s="51" t="s">
        <v>772</v>
      </c>
      <c r="C268" s="405"/>
      <c r="D268" s="406"/>
      <c r="E268" s="407"/>
      <c r="F268" s="42">
        <f t="shared" si="3"/>
        <v>0</v>
      </c>
      <c r="G268" s="39"/>
      <c r="H268" s="39"/>
      <c r="I268" s="39"/>
      <c r="J268" s="39"/>
      <c r="K268" s="39"/>
      <c r="L268" s="39"/>
      <c r="M268" s="39"/>
      <c r="N268" s="46"/>
    </row>
    <row r="269" spans="1:14" x14ac:dyDescent="0.35">
      <c r="A269"/>
      <c r="B269" s="51" t="s">
        <v>773</v>
      </c>
      <c r="C269" s="405"/>
      <c r="D269" s="406"/>
      <c r="E269" s="407"/>
      <c r="F269" s="42">
        <f t="shared" si="3"/>
        <v>0</v>
      </c>
      <c r="G269" s="39"/>
      <c r="H269" s="39"/>
      <c r="I269" s="39"/>
      <c r="J269" s="39"/>
      <c r="K269" s="39"/>
      <c r="L269" s="39"/>
      <c r="M269" s="39"/>
      <c r="N269" s="46"/>
    </row>
    <row r="270" spans="1:14" x14ac:dyDescent="0.35">
      <c r="A270"/>
      <c r="B270" s="51" t="s">
        <v>774</v>
      </c>
      <c r="C270" s="405"/>
      <c r="D270" s="406"/>
      <c r="E270" s="407"/>
      <c r="F270" s="42">
        <f t="shared" si="3"/>
        <v>0</v>
      </c>
      <c r="G270" s="39"/>
      <c r="H270" s="39"/>
      <c r="I270" s="39"/>
      <c r="J270" s="39"/>
      <c r="K270" s="39"/>
      <c r="L270" s="39"/>
      <c r="M270" s="39"/>
      <c r="N270" s="46"/>
    </row>
    <row r="271" spans="1:14" x14ac:dyDescent="0.35">
      <c r="A271"/>
      <c r="B271" s="51" t="s">
        <v>775</v>
      </c>
      <c r="C271" s="405"/>
      <c r="D271" s="406"/>
      <c r="E271" s="407"/>
      <c r="F271" s="42">
        <f t="shared" si="3"/>
        <v>0</v>
      </c>
      <c r="G271" s="39"/>
      <c r="H271" s="39"/>
      <c r="I271" s="39"/>
      <c r="J271" s="39"/>
      <c r="K271" s="39"/>
      <c r="L271" s="39"/>
      <c r="M271" s="39"/>
      <c r="N271" s="46"/>
    </row>
    <row r="272" spans="1:14" x14ac:dyDescent="0.35">
      <c r="A272"/>
      <c r="B272" s="51" t="s">
        <v>776</v>
      </c>
      <c r="C272" s="405"/>
      <c r="D272" s="406"/>
      <c r="E272" s="407"/>
      <c r="F272" s="42">
        <f t="shared" si="3"/>
        <v>0</v>
      </c>
      <c r="G272" s="39"/>
      <c r="H272" s="39"/>
      <c r="I272" s="39"/>
      <c r="J272" s="39"/>
      <c r="K272" s="39"/>
      <c r="L272" s="39"/>
      <c r="M272" s="39"/>
      <c r="N272" s="46"/>
    </row>
    <row r="273" spans="1:14" x14ac:dyDescent="0.35">
      <c r="A273"/>
      <c r="B273" s="51" t="s">
        <v>777</v>
      </c>
      <c r="C273" s="405"/>
      <c r="D273" s="406"/>
      <c r="E273" s="407"/>
      <c r="F273" s="42">
        <f t="shared" si="3"/>
        <v>0</v>
      </c>
      <c r="G273" s="39"/>
      <c r="H273" s="39"/>
      <c r="I273" s="39"/>
      <c r="J273" s="39"/>
      <c r="K273" s="39"/>
      <c r="L273" s="39"/>
      <c r="M273" s="39"/>
      <c r="N273" s="46"/>
    </row>
    <row r="274" spans="1:14" x14ac:dyDescent="0.35">
      <c r="A274"/>
      <c r="B274" s="51" t="s">
        <v>778</v>
      </c>
      <c r="C274" s="405"/>
      <c r="D274" s="406"/>
      <c r="E274" s="407"/>
      <c r="F274" s="42">
        <f t="shared" si="3"/>
        <v>0</v>
      </c>
      <c r="G274" s="39"/>
      <c r="H274" s="39"/>
      <c r="I274" s="39"/>
      <c r="J274" s="39"/>
      <c r="K274" s="39"/>
      <c r="L274" s="39"/>
      <c r="M274" s="39"/>
      <c r="N274" s="46"/>
    </row>
    <row r="275" spans="1:14" x14ac:dyDescent="0.35">
      <c r="A275"/>
      <c r="B275" s="51" t="s">
        <v>779</v>
      </c>
      <c r="C275" s="405"/>
      <c r="D275" s="406"/>
      <c r="E275" s="407"/>
      <c r="F275" s="42">
        <f t="shared" si="3"/>
        <v>0</v>
      </c>
      <c r="G275" s="39"/>
      <c r="H275" s="39"/>
      <c r="I275" s="39"/>
      <c r="J275" s="39"/>
      <c r="K275" s="39"/>
      <c r="L275" s="39"/>
      <c r="M275" s="39"/>
      <c r="N275" s="46"/>
    </row>
    <row r="276" spans="1:14" x14ac:dyDescent="0.35">
      <c r="A276"/>
      <c r="B276" s="51" t="s">
        <v>780</v>
      </c>
      <c r="C276" s="405"/>
      <c r="D276" s="406"/>
      <c r="E276" s="407"/>
      <c r="F276" s="42">
        <f t="shared" si="3"/>
        <v>0</v>
      </c>
      <c r="G276" s="39"/>
      <c r="H276" s="39"/>
      <c r="I276" s="39"/>
      <c r="J276" s="39"/>
      <c r="K276" s="39"/>
      <c r="L276" s="39"/>
      <c r="M276" s="39"/>
      <c r="N276" s="46"/>
    </row>
    <row r="277" spans="1:14" x14ac:dyDescent="0.35">
      <c r="A277"/>
      <c r="B277" s="51" t="s">
        <v>781</v>
      </c>
      <c r="C277" s="405"/>
      <c r="D277" s="406"/>
      <c r="E277" s="407"/>
      <c r="F277" s="42">
        <f t="shared" si="3"/>
        <v>0</v>
      </c>
      <c r="G277" s="39"/>
      <c r="H277" s="39"/>
      <c r="I277" s="39"/>
      <c r="J277" s="39"/>
      <c r="K277" s="39"/>
      <c r="L277" s="39"/>
      <c r="M277" s="39"/>
      <c r="N277" s="46"/>
    </row>
    <row r="278" spans="1:14" x14ac:dyDescent="0.35">
      <c r="A278"/>
      <c r="B278" s="51" t="s">
        <v>782</v>
      </c>
      <c r="C278" s="405"/>
      <c r="D278" s="406"/>
      <c r="E278" s="407"/>
      <c r="F278" s="42">
        <f t="shared" si="3"/>
        <v>0</v>
      </c>
      <c r="G278" s="39"/>
      <c r="H278" s="39"/>
      <c r="I278" s="39"/>
      <c r="J278" s="39"/>
      <c r="K278" s="39"/>
      <c r="L278" s="39"/>
      <c r="M278" s="39"/>
      <c r="N278" s="46"/>
    </row>
    <row r="279" spans="1:14" x14ac:dyDescent="0.35">
      <c r="A279"/>
      <c r="B279" s="51" t="s">
        <v>783</v>
      </c>
      <c r="C279" s="405"/>
      <c r="D279" s="406"/>
      <c r="E279" s="407"/>
      <c r="F279" s="42">
        <f t="shared" si="3"/>
        <v>0</v>
      </c>
      <c r="G279" s="39"/>
      <c r="H279" s="39"/>
      <c r="I279" s="39"/>
      <c r="J279" s="39"/>
      <c r="K279" s="39"/>
      <c r="L279" s="39"/>
      <c r="M279" s="39"/>
      <c r="N279" s="46"/>
    </row>
    <row r="280" spans="1:14" x14ac:dyDescent="0.35">
      <c r="A280"/>
      <c r="B280" s="51" t="s">
        <v>784</v>
      </c>
      <c r="C280" s="405"/>
      <c r="D280" s="406"/>
      <c r="E280" s="407"/>
      <c r="F280" s="42">
        <f t="shared" si="3"/>
        <v>0</v>
      </c>
      <c r="G280" s="39"/>
      <c r="H280" s="39"/>
      <c r="I280" s="39"/>
      <c r="J280" s="39"/>
      <c r="K280" s="39"/>
      <c r="L280" s="39"/>
      <c r="M280" s="39"/>
      <c r="N280" s="46"/>
    </row>
    <row r="281" spans="1:14" x14ac:dyDescent="0.35">
      <c r="A281"/>
      <c r="B281" s="51" t="s">
        <v>785</v>
      </c>
      <c r="C281" s="405"/>
      <c r="D281" s="406"/>
      <c r="E281" s="407"/>
      <c r="F281" s="42">
        <f t="shared" si="3"/>
        <v>0</v>
      </c>
      <c r="G281" s="39"/>
      <c r="H281" s="39"/>
      <c r="I281" s="39"/>
      <c r="J281" s="39"/>
      <c r="K281" s="39"/>
      <c r="L281" s="39"/>
      <c r="M281" s="39"/>
      <c r="N281" s="46"/>
    </row>
    <row r="282" spans="1:14" x14ac:dyDescent="0.35">
      <c r="A282"/>
      <c r="B282" s="51" t="s">
        <v>786</v>
      </c>
      <c r="C282" s="405"/>
      <c r="D282" s="406"/>
      <c r="E282" s="407"/>
      <c r="F282" s="42">
        <f t="shared" si="3"/>
        <v>0</v>
      </c>
      <c r="G282" s="39"/>
      <c r="H282" s="39"/>
      <c r="I282" s="39"/>
      <c r="J282" s="39"/>
      <c r="K282" s="39"/>
      <c r="L282" s="39"/>
      <c r="M282" s="39"/>
      <c r="N282" s="46"/>
    </row>
    <row r="283" spans="1:14" x14ac:dyDescent="0.35">
      <c r="A283"/>
      <c r="B283" s="51" t="s">
        <v>787</v>
      </c>
      <c r="C283" s="405"/>
      <c r="D283" s="406"/>
      <c r="E283" s="407"/>
      <c r="F283" s="42">
        <f t="shared" si="3"/>
        <v>0</v>
      </c>
      <c r="G283" s="39"/>
      <c r="H283" s="39"/>
      <c r="I283" s="39"/>
      <c r="J283" s="39"/>
      <c r="K283" s="39"/>
      <c r="L283" s="39"/>
      <c r="M283" s="39"/>
      <c r="N283" s="46"/>
    </row>
    <row r="284" spans="1:14" x14ac:dyDescent="0.35">
      <c r="A284"/>
      <c r="B284" s="51" t="s">
        <v>788</v>
      </c>
      <c r="C284" s="405"/>
      <c r="D284" s="406"/>
      <c r="E284" s="407"/>
      <c r="F284" s="42">
        <f t="shared" si="3"/>
        <v>0</v>
      </c>
      <c r="G284" s="39"/>
      <c r="H284" s="39"/>
      <c r="I284" s="39"/>
      <c r="J284" s="39"/>
      <c r="K284" s="39"/>
      <c r="L284" s="39"/>
      <c r="M284" s="39"/>
      <c r="N284" s="46"/>
    </row>
    <row r="285" spans="1:14" x14ac:dyDescent="0.35">
      <c r="A285"/>
      <c r="B285" s="51" t="s">
        <v>789</v>
      </c>
      <c r="C285" s="405"/>
      <c r="D285" s="406"/>
      <c r="E285" s="407"/>
      <c r="F285" s="42">
        <f t="shared" si="3"/>
        <v>0</v>
      </c>
      <c r="G285" s="39"/>
      <c r="H285" s="39"/>
      <c r="I285" s="39"/>
      <c r="J285" s="39"/>
      <c r="K285" s="39"/>
      <c r="L285" s="39"/>
      <c r="M285" s="39"/>
      <c r="N285" s="46"/>
    </row>
    <row r="286" spans="1:14" x14ac:dyDescent="0.35">
      <c r="A286"/>
      <c r="B286" s="51" t="s">
        <v>790</v>
      </c>
      <c r="C286" s="405"/>
      <c r="D286" s="406"/>
      <c r="E286" s="407"/>
      <c r="F286" s="42">
        <f t="shared" si="3"/>
        <v>0</v>
      </c>
      <c r="G286" s="39"/>
      <c r="H286" s="39"/>
      <c r="I286" s="39"/>
      <c r="J286" s="39"/>
      <c r="K286" s="39"/>
      <c r="L286" s="39"/>
      <c r="M286" s="39"/>
      <c r="N286" s="46"/>
    </row>
    <row r="287" spans="1:14" x14ac:dyDescent="0.35">
      <c r="A287"/>
      <c r="B287" s="51" t="s">
        <v>791</v>
      </c>
      <c r="C287" s="405"/>
      <c r="D287" s="406"/>
      <c r="E287" s="407"/>
      <c r="F287" s="42">
        <f t="shared" si="3"/>
        <v>0</v>
      </c>
      <c r="G287" s="39"/>
      <c r="H287" s="39"/>
      <c r="I287" s="39"/>
      <c r="J287" s="39"/>
      <c r="K287" s="39"/>
      <c r="L287" s="39"/>
      <c r="M287" s="39"/>
      <c r="N287" s="46"/>
    </row>
    <row r="288" spans="1:14" x14ac:dyDescent="0.35">
      <c r="A288"/>
      <c r="B288" s="51" t="s">
        <v>792</v>
      </c>
      <c r="C288" s="405"/>
      <c r="D288" s="406"/>
      <c r="E288" s="407"/>
      <c r="F288" s="42">
        <f t="shared" si="3"/>
        <v>0</v>
      </c>
      <c r="G288" s="39"/>
      <c r="H288" s="39"/>
      <c r="I288" s="39"/>
      <c r="J288" s="39"/>
      <c r="K288" s="39"/>
      <c r="L288" s="39"/>
      <c r="M288" s="39"/>
      <c r="N288" s="46"/>
    </row>
    <row r="289" spans="1:14" x14ac:dyDescent="0.35">
      <c r="A289"/>
      <c r="B289" s="51" t="s">
        <v>793</v>
      </c>
      <c r="C289" s="405"/>
      <c r="D289" s="406"/>
      <c r="E289" s="407"/>
      <c r="F289" s="42">
        <f t="shared" si="3"/>
        <v>0</v>
      </c>
      <c r="G289" s="39"/>
      <c r="H289" s="39"/>
      <c r="I289" s="39"/>
      <c r="J289" s="39"/>
      <c r="K289" s="39"/>
      <c r="L289" s="39"/>
      <c r="M289" s="39"/>
      <c r="N289" s="46"/>
    </row>
    <row r="290" spans="1:14" x14ac:dyDescent="0.35">
      <c r="A290"/>
      <c r="B290" s="51" t="s">
        <v>794</v>
      </c>
      <c r="C290" s="405"/>
      <c r="D290" s="406"/>
      <c r="E290" s="407"/>
      <c r="F290" s="42">
        <f t="shared" si="3"/>
        <v>0</v>
      </c>
      <c r="G290" s="39"/>
      <c r="H290" s="39"/>
      <c r="I290" s="39"/>
      <c r="J290" s="39"/>
      <c r="K290" s="39"/>
      <c r="L290" s="39"/>
      <c r="M290" s="39"/>
      <c r="N290" s="46"/>
    </row>
    <row r="291" spans="1:14" x14ac:dyDescent="0.35">
      <c r="A291"/>
      <c r="B291" s="51" t="s">
        <v>795</v>
      </c>
      <c r="C291" s="405"/>
      <c r="D291" s="406"/>
      <c r="E291" s="407"/>
      <c r="F291" s="42">
        <f t="shared" si="3"/>
        <v>0</v>
      </c>
      <c r="G291" s="39"/>
      <c r="H291" s="39"/>
      <c r="I291" s="39"/>
      <c r="J291" s="39"/>
      <c r="K291" s="39"/>
      <c r="L291" s="39"/>
      <c r="M291" s="39"/>
      <c r="N291" s="46"/>
    </row>
    <row r="292" spans="1:14" x14ac:dyDescent="0.35">
      <c r="A292"/>
      <c r="B292" s="51" t="s">
        <v>796</v>
      </c>
      <c r="C292" s="405"/>
      <c r="D292" s="406"/>
      <c r="E292" s="407"/>
      <c r="F292" s="42">
        <f t="shared" si="3"/>
        <v>0</v>
      </c>
      <c r="G292" s="39"/>
      <c r="H292" s="39"/>
      <c r="I292" s="39"/>
      <c r="J292" s="39"/>
      <c r="K292" s="39"/>
      <c r="L292" s="39"/>
      <c r="M292" s="39"/>
      <c r="N292" s="46"/>
    </row>
    <row r="293" spans="1:14" x14ac:dyDescent="0.35">
      <c r="A293"/>
      <c r="B293" s="51" t="s">
        <v>797</v>
      </c>
      <c r="C293" s="405"/>
      <c r="D293" s="406"/>
      <c r="E293" s="407"/>
      <c r="F293" s="42">
        <f t="shared" si="3"/>
        <v>0</v>
      </c>
      <c r="G293" s="39"/>
      <c r="H293" s="39"/>
      <c r="I293" s="39"/>
      <c r="J293" s="39"/>
      <c r="K293" s="39"/>
      <c r="L293" s="39"/>
      <c r="M293" s="39"/>
      <c r="N293" s="46"/>
    </row>
    <row r="294" spans="1:14" x14ac:dyDescent="0.35">
      <c r="A294"/>
      <c r="B294" s="51" t="s">
        <v>798</v>
      </c>
      <c r="C294" s="405"/>
      <c r="D294" s="406"/>
      <c r="E294" s="407"/>
      <c r="F294" s="42">
        <f t="shared" si="3"/>
        <v>0</v>
      </c>
      <c r="G294" s="39"/>
      <c r="H294" s="39"/>
      <c r="I294" s="39"/>
      <c r="J294" s="39"/>
      <c r="K294" s="39"/>
      <c r="L294" s="39"/>
      <c r="M294" s="39"/>
      <c r="N294" s="46"/>
    </row>
    <row r="295" spans="1:14" x14ac:dyDescent="0.35">
      <c r="A295"/>
      <c r="B295" s="51" t="s">
        <v>799</v>
      </c>
      <c r="C295" s="405"/>
      <c r="D295" s="406"/>
      <c r="E295" s="407"/>
      <c r="F295" s="42">
        <f t="shared" si="3"/>
        <v>0</v>
      </c>
      <c r="G295" s="39"/>
      <c r="H295" s="39"/>
      <c r="I295" s="39"/>
      <c r="J295" s="39"/>
      <c r="K295" s="39"/>
      <c r="L295" s="39"/>
      <c r="M295" s="39"/>
      <c r="N295" s="46"/>
    </row>
    <row r="296" spans="1:14" x14ac:dyDescent="0.35">
      <c r="A296"/>
      <c r="B296" s="51" t="s">
        <v>800</v>
      </c>
      <c r="C296" s="405"/>
      <c r="D296" s="406"/>
      <c r="E296" s="407"/>
      <c r="F296" s="42">
        <f t="shared" si="3"/>
        <v>0</v>
      </c>
      <c r="G296" s="39"/>
      <c r="H296" s="39"/>
      <c r="I296" s="39"/>
      <c r="J296" s="39"/>
      <c r="K296" s="39"/>
      <c r="L296" s="39"/>
      <c r="M296" s="39"/>
      <c r="N296" s="46"/>
    </row>
    <row r="297" spans="1:14" x14ac:dyDescent="0.35">
      <c r="A297"/>
      <c r="B297" s="51" t="s">
        <v>801</v>
      </c>
      <c r="C297" s="405"/>
      <c r="D297" s="406"/>
      <c r="E297" s="407"/>
      <c r="F297" s="42">
        <f t="shared" si="3"/>
        <v>0</v>
      </c>
      <c r="G297" s="39"/>
      <c r="H297" s="39"/>
      <c r="I297" s="39"/>
      <c r="J297" s="39"/>
      <c r="K297" s="39"/>
      <c r="L297" s="39"/>
      <c r="M297" s="39"/>
      <c r="N297" s="46"/>
    </row>
    <row r="298" spans="1:14" x14ac:dyDescent="0.35">
      <c r="A298"/>
      <c r="B298" s="51" t="s">
        <v>802</v>
      </c>
      <c r="C298" s="405"/>
      <c r="D298" s="406"/>
      <c r="E298" s="407"/>
      <c r="F298" s="42">
        <f t="shared" si="3"/>
        <v>0</v>
      </c>
      <c r="G298" s="39"/>
      <c r="H298" s="39"/>
      <c r="I298" s="39"/>
      <c r="J298" s="39"/>
      <c r="K298" s="39"/>
      <c r="L298" s="39"/>
      <c r="M298" s="39"/>
      <c r="N298" s="46"/>
    </row>
    <row r="299" spans="1:14" x14ac:dyDescent="0.35">
      <c r="A299"/>
      <c r="B299" s="51" t="s">
        <v>803</v>
      </c>
      <c r="C299" s="405"/>
      <c r="D299" s="406"/>
      <c r="E299" s="407"/>
      <c r="F299" s="42">
        <f t="shared" si="3"/>
        <v>0</v>
      </c>
      <c r="G299" s="39"/>
      <c r="H299" s="39"/>
      <c r="I299" s="39"/>
      <c r="J299" s="39"/>
      <c r="K299" s="39"/>
      <c r="L299" s="39"/>
      <c r="M299" s="39"/>
      <c r="N299" s="46"/>
    </row>
    <row r="300" spans="1:14" x14ac:dyDescent="0.35">
      <c r="A300"/>
      <c r="B300" s="51" t="s">
        <v>804</v>
      </c>
      <c r="C300" s="405"/>
      <c r="D300" s="406"/>
      <c r="E300" s="407"/>
      <c r="F300" s="42">
        <f t="shared" si="3"/>
        <v>0</v>
      </c>
      <c r="G300" s="39"/>
      <c r="H300" s="39"/>
      <c r="I300" s="39"/>
      <c r="J300" s="39"/>
      <c r="K300" s="39"/>
      <c r="L300" s="39"/>
      <c r="M300" s="39"/>
      <c r="N300" s="46"/>
    </row>
    <row r="301" spans="1:14" x14ac:dyDescent="0.35">
      <c r="A301"/>
      <c r="B301" s="51" t="s">
        <v>805</v>
      </c>
      <c r="C301" s="405"/>
      <c r="D301" s="406"/>
      <c r="E301" s="407"/>
      <c r="F301" s="42">
        <f t="shared" si="3"/>
        <v>0</v>
      </c>
      <c r="G301" s="39"/>
      <c r="H301" s="39"/>
      <c r="I301" s="39"/>
      <c r="J301" s="39"/>
      <c r="K301" s="39"/>
      <c r="L301" s="39"/>
      <c r="M301" s="39"/>
      <c r="N301" s="46"/>
    </row>
    <row r="302" spans="1:14" x14ac:dyDescent="0.35">
      <c r="A302"/>
      <c r="B302" s="51" t="s">
        <v>806</v>
      </c>
      <c r="C302" s="405"/>
      <c r="D302" s="406"/>
      <c r="E302" s="407"/>
      <c r="F302" s="42">
        <f t="shared" si="3"/>
        <v>0</v>
      </c>
      <c r="G302" s="39"/>
      <c r="H302" s="39"/>
      <c r="I302" s="39"/>
      <c r="J302" s="39"/>
      <c r="K302" s="39"/>
      <c r="L302" s="39"/>
      <c r="M302" s="39"/>
      <c r="N302" s="46"/>
    </row>
    <row r="303" spans="1:14" x14ac:dyDescent="0.35">
      <c r="A303"/>
      <c r="B303" s="51" t="s">
        <v>807</v>
      </c>
      <c r="C303" s="405"/>
      <c r="D303" s="406"/>
      <c r="E303" s="407"/>
      <c r="F303" s="42">
        <f t="shared" si="3"/>
        <v>0</v>
      </c>
      <c r="G303" s="39"/>
      <c r="H303" s="39"/>
      <c r="I303" s="39"/>
      <c r="J303" s="39"/>
      <c r="K303" s="39"/>
      <c r="L303" s="39"/>
      <c r="M303" s="39"/>
      <c r="N303" s="46"/>
    </row>
    <row r="304" spans="1:14" x14ac:dyDescent="0.35">
      <c r="A304"/>
      <c r="B304" s="51" t="s">
        <v>808</v>
      </c>
      <c r="C304" s="405"/>
      <c r="D304" s="406"/>
      <c r="E304" s="407"/>
      <c r="F304" s="42">
        <f t="shared" si="3"/>
        <v>0</v>
      </c>
      <c r="G304" s="39"/>
      <c r="H304" s="39"/>
      <c r="I304" s="39"/>
      <c r="J304" s="39"/>
      <c r="K304" s="39"/>
      <c r="L304" s="39"/>
      <c r="M304" s="39"/>
      <c r="N304" s="46"/>
    </row>
    <row r="305" spans="1:14" x14ac:dyDescent="0.35">
      <c r="A305"/>
      <c r="B305" s="51" t="s">
        <v>809</v>
      </c>
      <c r="C305" s="405"/>
      <c r="D305" s="406"/>
      <c r="E305" s="407"/>
      <c r="F305" s="42">
        <f t="shared" si="3"/>
        <v>0</v>
      </c>
      <c r="G305" s="39"/>
      <c r="H305" s="39"/>
      <c r="I305" s="39"/>
      <c r="J305" s="39"/>
      <c r="K305" s="39"/>
      <c r="L305" s="39"/>
      <c r="M305" s="39"/>
      <c r="N305" s="46"/>
    </row>
    <row r="306" spans="1:14" x14ac:dyDescent="0.35">
      <c r="A306"/>
      <c r="B306" s="51" t="s">
        <v>810</v>
      </c>
      <c r="C306" s="405"/>
      <c r="D306" s="406"/>
      <c r="E306" s="407"/>
      <c r="F306" s="42">
        <f t="shared" si="3"/>
        <v>0</v>
      </c>
      <c r="G306" s="39"/>
      <c r="H306" s="39"/>
      <c r="I306" s="39"/>
      <c r="J306" s="39"/>
      <c r="K306" s="39"/>
      <c r="L306" s="39"/>
      <c r="M306" s="39"/>
      <c r="N306" s="46"/>
    </row>
    <row r="307" spans="1:14" x14ac:dyDescent="0.35">
      <c r="A307"/>
      <c r="B307" s="51" t="s">
        <v>811</v>
      </c>
      <c r="C307" s="405"/>
      <c r="D307" s="406"/>
      <c r="E307" s="407"/>
      <c r="F307" s="42">
        <f t="shared" si="3"/>
        <v>0</v>
      </c>
      <c r="G307" s="39"/>
      <c r="H307" s="39"/>
      <c r="I307" s="39"/>
      <c r="J307" s="39"/>
      <c r="K307" s="39"/>
      <c r="L307" s="39"/>
      <c r="M307" s="39"/>
      <c r="N307" s="46"/>
    </row>
    <row r="308" spans="1:14" x14ac:dyDescent="0.35">
      <c r="A308"/>
      <c r="B308" s="51" t="s">
        <v>812</v>
      </c>
      <c r="C308" s="405"/>
      <c r="D308" s="406"/>
      <c r="E308" s="407"/>
      <c r="F308" s="42">
        <f t="shared" si="3"/>
        <v>0</v>
      </c>
      <c r="G308" s="39"/>
      <c r="H308" s="39"/>
      <c r="I308" s="39"/>
      <c r="J308" s="39"/>
      <c r="K308" s="39"/>
      <c r="L308" s="39"/>
      <c r="M308" s="39"/>
      <c r="N308" s="46"/>
    </row>
    <row r="309" spans="1:14" x14ac:dyDescent="0.35">
      <c r="A309"/>
      <c r="B309" s="51" t="s">
        <v>813</v>
      </c>
      <c r="C309" s="405"/>
      <c r="D309" s="406"/>
      <c r="E309" s="407"/>
      <c r="F309" s="42">
        <f t="shared" si="3"/>
        <v>0</v>
      </c>
      <c r="G309" s="39"/>
      <c r="H309" s="39"/>
      <c r="I309" s="39"/>
      <c r="J309" s="39"/>
      <c r="K309" s="39"/>
      <c r="L309" s="39"/>
      <c r="M309" s="39"/>
      <c r="N309" s="46"/>
    </row>
    <row r="310" spans="1:14" x14ac:dyDescent="0.35">
      <c r="A310"/>
      <c r="B310" s="51" t="s">
        <v>814</v>
      </c>
      <c r="C310" s="405"/>
      <c r="D310" s="406"/>
      <c r="E310" s="407"/>
      <c r="F310" s="42">
        <f t="shared" si="3"/>
        <v>0</v>
      </c>
      <c r="G310" s="39"/>
      <c r="H310" s="39"/>
      <c r="I310" s="39"/>
      <c r="J310" s="39"/>
      <c r="K310" s="39"/>
      <c r="L310" s="39"/>
      <c r="M310" s="39"/>
      <c r="N310" s="46"/>
    </row>
    <row r="311" spans="1:14" x14ac:dyDescent="0.35">
      <c r="A311"/>
      <c r="B311" s="51" t="s">
        <v>815</v>
      </c>
      <c r="C311" s="405"/>
      <c r="D311" s="406"/>
      <c r="E311" s="407"/>
      <c r="F311" s="42">
        <f t="shared" si="3"/>
        <v>0</v>
      </c>
      <c r="G311" s="39"/>
      <c r="H311" s="39"/>
      <c r="I311" s="39"/>
      <c r="J311" s="39"/>
      <c r="K311" s="39"/>
      <c r="L311" s="39"/>
      <c r="M311" s="39"/>
      <c r="N311" s="46"/>
    </row>
    <row r="312" spans="1:14" x14ac:dyDescent="0.35">
      <c r="A312"/>
      <c r="B312" s="51" t="s">
        <v>816</v>
      </c>
      <c r="C312" s="405"/>
      <c r="D312" s="406"/>
      <c r="E312" s="407"/>
      <c r="F312" s="42">
        <f t="shared" si="3"/>
        <v>0</v>
      </c>
      <c r="G312" s="39"/>
      <c r="H312" s="39"/>
      <c r="I312" s="39"/>
      <c r="J312" s="39"/>
      <c r="K312" s="39"/>
      <c r="L312" s="39"/>
      <c r="M312" s="39"/>
      <c r="N312" s="46"/>
    </row>
    <row r="313" spans="1:14" x14ac:dyDescent="0.35">
      <c r="A313"/>
      <c r="B313" s="51" t="s">
        <v>817</v>
      </c>
      <c r="C313" s="405"/>
      <c r="D313" s="406"/>
      <c r="E313" s="407"/>
      <c r="F313" s="42">
        <f t="shared" si="3"/>
        <v>0</v>
      </c>
      <c r="G313" s="39"/>
      <c r="H313" s="39"/>
      <c r="I313" s="39"/>
      <c r="J313" s="39"/>
      <c r="K313" s="39"/>
      <c r="L313" s="39"/>
      <c r="M313" s="39"/>
      <c r="N313" s="46"/>
    </row>
    <row r="314" spans="1:14" x14ac:dyDescent="0.35">
      <c r="A314"/>
      <c r="B314" s="51" t="s">
        <v>818</v>
      </c>
      <c r="C314" s="405"/>
      <c r="D314" s="406"/>
      <c r="E314" s="407"/>
      <c r="F314" s="42">
        <f t="shared" si="3"/>
        <v>0</v>
      </c>
      <c r="G314" s="39"/>
      <c r="H314" s="39"/>
      <c r="I314" s="39"/>
      <c r="J314" s="39"/>
      <c r="K314" s="39"/>
      <c r="L314" s="39"/>
      <c r="M314" s="39"/>
      <c r="N314" s="46"/>
    </row>
    <row r="315" spans="1:14" x14ac:dyDescent="0.35">
      <c r="A315"/>
      <c r="B315" s="51" t="s">
        <v>819</v>
      </c>
      <c r="C315" s="405"/>
      <c r="D315" s="406"/>
      <c r="E315" s="407"/>
      <c r="F315" s="42">
        <f t="shared" ref="F315:F359" si="4">COUNTIF(B$4:KO$55,B315)</f>
        <v>0</v>
      </c>
      <c r="G315" s="39"/>
      <c r="H315" s="39"/>
      <c r="I315" s="39"/>
      <c r="J315" s="39"/>
      <c r="K315" s="39"/>
      <c r="L315" s="39"/>
      <c r="M315" s="39"/>
      <c r="N315" s="46"/>
    </row>
    <row r="316" spans="1:14" x14ac:dyDescent="0.35">
      <c r="A316"/>
      <c r="B316" s="51" t="s">
        <v>820</v>
      </c>
      <c r="C316" s="405"/>
      <c r="D316" s="406"/>
      <c r="E316" s="407"/>
      <c r="F316" s="42">
        <f t="shared" si="4"/>
        <v>0</v>
      </c>
      <c r="G316" s="39"/>
      <c r="H316" s="39"/>
      <c r="I316" s="39"/>
      <c r="J316" s="39"/>
      <c r="K316" s="39"/>
      <c r="L316" s="39"/>
      <c r="M316" s="39"/>
      <c r="N316" s="46"/>
    </row>
    <row r="317" spans="1:14" x14ac:dyDescent="0.35">
      <c r="A317"/>
      <c r="B317" s="51" t="s">
        <v>821</v>
      </c>
      <c r="C317" s="405"/>
      <c r="D317" s="406"/>
      <c r="E317" s="407"/>
      <c r="F317" s="42">
        <f t="shared" si="4"/>
        <v>0</v>
      </c>
      <c r="G317" s="39"/>
      <c r="H317" s="39"/>
      <c r="I317" s="39"/>
      <c r="J317" s="39"/>
      <c r="K317" s="39"/>
      <c r="L317" s="39"/>
      <c r="M317" s="39"/>
      <c r="N317" s="46"/>
    </row>
    <row r="318" spans="1:14" x14ac:dyDescent="0.35">
      <c r="A318"/>
      <c r="B318" s="51" t="s">
        <v>822</v>
      </c>
      <c r="C318" s="405"/>
      <c r="D318" s="406"/>
      <c r="E318" s="407"/>
      <c r="F318" s="42">
        <f t="shared" si="4"/>
        <v>0</v>
      </c>
      <c r="G318" s="39"/>
      <c r="H318" s="39"/>
      <c r="I318" s="39"/>
      <c r="J318" s="39"/>
      <c r="K318" s="39"/>
      <c r="L318" s="39"/>
      <c r="M318" s="39"/>
      <c r="N318" s="46"/>
    </row>
    <row r="319" spans="1:14" x14ac:dyDescent="0.35">
      <c r="A319"/>
      <c r="B319" s="51" t="s">
        <v>823</v>
      </c>
      <c r="C319" s="405"/>
      <c r="D319" s="406"/>
      <c r="E319" s="407"/>
      <c r="F319" s="42">
        <f t="shared" si="4"/>
        <v>0</v>
      </c>
      <c r="G319" s="39"/>
      <c r="H319" s="39"/>
      <c r="I319" s="39"/>
      <c r="J319" s="39"/>
      <c r="K319" s="39"/>
      <c r="L319" s="39"/>
      <c r="M319" s="39"/>
      <c r="N319" s="46"/>
    </row>
    <row r="320" spans="1:14" x14ac:dyDescent="0.35">
      <c r="A320"/>
      <c r="B320" s="51" t="s">
        <v>824</v>
      </c>
      <c r="C320" s="405"/>
      <c r="D320" s="406"/>
      <c r="E320" s="407"/>
      <c r="F320" s="42">
        <f t="shared" si="4"/>
        <v>0</v>
      </c>
      <c r="G320" s="39"/>
      <c r="H320" s="39"/>
      <c r="I320" s="39"/>
      <c r="J320" s="39"/>
      <c r="K320" s="39"/>
      <c r="L320" s="39"/>
      <c r="M320" s="39"/>
      <c r="N320" s="46"/>
    </row>
    <row r="321" spans="1:14" x14ac:dyDescent="0.35">
      <c r="A321"/>
      <c r="B321" s="51" t="s">
        <v>825</v>
      </c>
      <c r="C321" s="405"/>
      <c r="D321" s="406"/>
      <c r="E321" s="407"/>
      <c r="F321" s="42">
        <f t="shared" si="4"/>
        <v>0</v>
      </c>
      <c r="G321" s="39"/>
      <c r="H321" s="39"/>
      <c r="I321" s="39"/>
      <c r="J321" s="39"/>
      <c r="K321" s="39"/>
      <c r="L321" s="39"/>
      <c r="M321" s="39"/>
      <c r="N321" s="46"/>
    </row>
    <row r="322" spans="1:14" x14ac:dyDescent="0.35">
      <c r="A322"/>
      <c r="B322" s="51" t="s">
        <v>826</v>
      </c>
      <c r="C322" s="405"/>
      <c r="D322" s="406"/>
      <c r="E322" s="407"/>
      <c r="F322" s="42">
        <f t="shared" si="4"/>
        <v>0</v>
      </c>
      <c r="G322" s="39"/>
      <c r="H322" s="39"/>
      <c r="I322" s="39"/>
      <c r="J322" s="39"/>
      <c r="K322" s="39"/>
      <c r="L322" s="39"/>
      <c r="M322" s="39"/>
      <c r="N322" s="46"/>
    </row>
    <row r="323" spans="1:14" x14ac:dyDescent="0.35">
      <c r="A323"/>
      <c r="B323" s="51" t="s">
        <v>827</v>
      </c>
      <c r="C323" s="405"/>
      <c r="D323" s="406"/>
      <c r="E323" s="407"/>
      <c r="F323" s="42">
        <f t="shared" si="4"/>
        <v>0</v>
      </c>
      <c r="G323" s="39"/>
      <c r="H323" s="39"/>
      <c r="I323" s="39"/>
      <c r="J323" s="39"/>
      <c r="K323" s="39"/>
      <c r="L323" s="39"/>
      <c r="M323" s="39"/>
      <c r="N323" s="46"/>
    </row>
    <row r="324" spans="1:14" x14ac:dyDescent="0.35">
      <c r="A324"/>
      <c r="B324" s="51" t="s">
        <v>828</v>
      </c>
      <c r="C324" s="405"/>
      <c r="D324" s="406"/>
      <c r="E324" s="407"/>
      <c r="F324" s="42">
        <f t="shared" si="4"/>
        <v>0</v>
      </c>
      <c r="G324" s="39"/>
      <c r="H324" s="39"/>
      <c r="I324" s="39"/>
      <c r="J324" s="39"/>
      <c r="K324" s="39"/>
      <c r="L324" s="39"/>
      <c r="M324" s="39"/>
      <c r="N324" s="46"/>
    </row>
    <row r="325" spans="1:14" x14ac:dyDescent="0.35">
      <c r="A325"/>
      <c r="B325" s="51" t="s">
        <v>829</v>
      </c>
      <c r="C325" s="405"/>
      <c r="D325" s="406"/>
      <c r="E325" s="407"/>
      <c r="F325" s="42">
        <f t="shared" si="4"/>
        <v>0</v>
      </c>
      <c r="G325" s="39"/>
      <c r="H325" s="39"/>
      <c r="I325" s="39"/>
      <c r="J325" s="39"/>
      <c r="K325" s="39"/>
      <c r="L325" s="39"/>
      <c r="M325" s="39"/>
      <c r="N325" s="46"/>
    </row>
    <row r="326" spans="1:14" x14ac:dyDescent="0.35">
      <c r="A326"/>
      <c r="B326" s="51" t="s">
        <v>830</v>
      </c>
      <c r="C326" s="405"/>
      <c r="D326" s="406"/>
      <c r="E326" s="407"/>
      <c r="F326" s="42">
        <f t="shared" si="4"/>
        <v>0</v>
      </c>
      <c r="G326" s="39"/>
      <c r="H326" s="39"/>
      <c r="I326" s="39"/>
      <c r="J326" s="39"/>
      <c r="K326" s="39"/>
      <c r="L326" s="39"/>
      <c r="M326" s="39"/>
      <c r="N326" s="46"/>
    </row>
    <row r="327" spans="1:14" x14ac:dyDescent="0.35">
      <c r="A327"/>
      <c r="B327" s="51" t="s">
        <v>831</v>
      </c>
      <c r="C327" s="405"/>
      <c r="D327" s="406"/>
      <c r="E327" s="407"/>
      <c r="F327" s="42">
        <f t="shared" si="4"/>
        <v>0</v>
      </c>
      <c r="G327" s="39"/>
      <c r="H327" s="39"/>
      <c r="I327" s="39"/>
      <c r="J327" s="39"/>
      <c r="K327" s="39"/>
      <c r="L327" s="39"/>
      <c r="M327" s="39"/>
      <c r="N327" s="46"/>
    </row>
    <row r="328" spans="1:14" x14ac:dyDescent="0.35">
      <c r="A328"/>
      <c r="B328" s="51" t="s">
        <v>832</v>
      </c>
      <c r="C328" s="405"/>
      <c r="D328" s="406"/>
      <c r="E328" s="407"/>
      <c r="F328" s="42">
        <f t="shared" si="4"/>
        <v>0</v>
      </c>
      <c r="G328" s="39"/>
      <c r="H328" s="39"/>
      <c r="I328" s="39"/>
      <c r="J328" s="39"/>
      <c r="K328" s="39"/>
      <c r="L328" s="39"/>
      <c r="M328" s="39"/>
      <c r="N328" s="46"/>
    </row>
    <row r="329" spans="1:14" x14ac:dyDescent="0.35">
      <c r="A329"/>
      <c r="B329" s="51" t="s">
        <v>833</v>
      </c>
      <c r="C329" s="405"/>
      <c r="D329" s="406"/>
      <c r="E329" s="407"/>
      <c r="F329" s="42">
        <f t="shared" si="4"/>
        <v>0</v>
      </c>
      <c r="G329" s="39"/>
      <c r="H329" s="39"/>
      <c r="I329" s="39"/>
      <c r="J329" s="39"/>
      <c r="K329" s="39"/>
      <c r="L329" s="39"/>
      <c r="M329" s="39"/>
      <c r="N329" s="46"/>
    </row>
    <row r="330" spans="1:14" x14ac:dyDescent="0.35">
      <c r="A330"/>
      <c r="B330" s="51" t="s">
        <v>834</v>
      </c>
      <c r="C330" s="405"/>
      <c r="D330" s="406"/>
      <c r="E330" s="407"/>
      <c r="F330" s="42">
        <f t="shared" si="4"/>
        <v>0</v>
      </c>
      <c r="G330" s="39"/>
      <c r="H330" s="39"/>
      <c r="I330" s="39"/>
      <c r="J330" s="39"/>
      <c r="K330" s="39"/>
      <c r="L330" s="39"/>
      <c r="M330" s="39"/>
      <c r="N330" s="46"/>
    </row>
    <row r="331" spans="1:14" x14ac:dyDescent="0.35">
      <c r="A331"/>
      <c r="B331" s="51" t="s">
        <v>835</v>
      </c>
      <c r="C331" s="405"/>
      <c r="D331" s="406"/>
      <c r="E331" s="407"/>
      <c r="F331" s="42">
        <f t="shared" si="4"/>
        <v>0</v>
      </c>
      <c r="G331" s="39"/>
      <c r="H331" s="39"/>
      <c r="I331" s="39"/>
      <c r="J331" s="39"/>
      <c r="K331" s="39"/>
      <c r="L331" s="39"/>
      <c r="M331" s="39"/>
      <c r="N331" s="46"/>
    </row>
    <row r="332" spans="1:14" x14ac:dyDescent="0.35">
      <c r="A332"/>
      <c r="B332" s="51" t="s">
        <v>836</v>
      </c>
      <c r="C332" s="405"/>
      <c r="D332" s="406"/>
      <c r="E332" s="407"/>
      <c r="F332" s="42">
        <f t="shared" si="4"/>
        <v>0</v>
      </c>
      <c r="G332" s="39"/>
      <c r="H332" s="39"/>
      <c r="I332" s="39"/>
      <c r="J332" s="39"/>
      <c r="K332" s="39"/>
      <c r="L332" s="39"/>
      <c r="M332" s="39"/>
      <c r="N332" s="46"/>
    </row>
    <row r="333" spans="1:14" x14ac:dyDescent="0.35">
      <c r="A333"/>
      <c r="B333" s="51" t="s">
        <v>837</v>
      </c>
      <c r="C333" s="405"/>
      <c r="D333" s="406"/>
      <c r="E333" s="407"/>
      <c r="F333" s="42">
        <f t="shared" si="4"/>
        <v>0</v>
      </c>
      <c r="G333" s="39"/>
      <c r="H333" s="39"/>
      <c r="I333" s="39"/>
      <c r="J333" s="39"/>
      <c r="K333" s="39"/>
      <c r="L333" s="39"/>
      <c r="M333" s="39"/>
      <c r="N333" s="46"/>
    </row>
    <row r="334" spans="1:14" x14ac:dyDescent="0.35">
      <c r="A334"/>
      <c r="B334" s="51" t="s">
        <v>838</v>
      </c>
      <c r="C334" s="405"/>
      <c r="D334" s="406"/>
      <c r="E334" s="407"/>
      <c r="F334" s="42">
        <f t="shared" si="4"/>
        <v>0</v>
      </c>
      <c r="G334" s="39"/>
      <c r="H334" s="39"/>
      <c r="I334" s="39"/>
      <c r="J334" s="39"/>
      <c r="K334" s="39"/>
      <c r="L334" s="39"/>
      <c r="M334" s="39"/>
      <c r="N334" s="46"/>
    </row>
    <row r="335" spans="1:14" x14ac:dyDescent="0.35">
      <c r="A335"/>
      <c r="B335" s="51" t="s">
        <v>839</v>
      </c>
      <c r="C335" s="405"/>
      <c r="D335" s="406"/>
      <c r="E335" s="407"/>
      <c r="F335" s="42">
        <f t="shared" si="4"/>
        <v>0</v>
      </c>
      <c r="G335" s="39"/>
      <c r="H335" s="39"/>
      <c r="I335" s="39"/>
      <c r="J335" s="39"/>
      <c r="K335" s="39"/>
      <c r="L335" s="39"/>
      <c r="M335" s="39"/>
      <c r="N335" s="46"/>
    </row>
    <row r="336" spans="1:14" x14ac:dyDescent="0.35">
      <c r="A336"/>
      <c r="B336" s="51" t="s">
        <v>840</v>
      </c>
      <c r="C336" s="405"/>
      <c r="D336" s="406"/>
      <c r="E336" s="407"/>
      <c r="F336" s="42">
        <f t="shared" si="4"/>
        <v>0</v>
      </c>
      <c r="G336" s="39"/>
      <c r="H336" s="39"/>
      <c r="I336" s="39"/>
      <c r="J336" s="39"/>
      <c r="K336" s="39"/>
      <c r="L336" s="39"/>
      <c r="M336" s="39"/>
      <c r="N336" s="46"/>
    </row>
    <row r="337" spans="1:14" x14ac:dyDescent="0.35">
      <c r="A337"/>
      <c r="B337" s="51" t="s">
        <v>841</v>
      </c>
      <c r="C337" s="405"/>
      <c r="D337" s="406"/>
      <c r="E337" s="407"/>
      <c r="F337" s="42">
        <f t="shared" si="4"/>
        <v>0</v>
      </c>
      <c r="G337" s="39"/>
      <c r="H337" s="39"/>
      <c r="I337" s="39"/>
      <c r="J337" s="39"/>
      <c r="K337" s="39"/>
      <c r="L337" s="39"/>
      <c r="M337" s="39"/>
      <c r="N337" s="46"/>
    </row>
    <row r="338" spans="1:14" x14ac:dyDescent="0.35">
      <c r="A338"/>
      <c r="B338" s="51" t="s">
        <v>842</v>
      </c>
      <c r="C338" s="405"/>
      <c r="D338" s="406"/>
      <c r="E338" s="407"/>
      <c r="F338" s="42">
        <f t="shared" si="4"/>
        <v>0</v>
      </c>
      <c r="G338" s="39"/>
      <c r="H338" s="39"/>
      <c r="I338" s="39"/>
      <c r="J338" s="39"/>
      <c r="K338" s="39"/>
      <c r="L338" s="39"/>
      <c r="M338" s="39"/>
      <c r="N338" s="46"/>
    </row>
    <row r="339" spans="1:14" x14ac:dyDescent="0.35">
      <c r="A339"/>
      <c r="B339" s="51" t="s">
        <v>843</v>
      </c>
      <c r="C339" s="405"/>
      <c r="D339" s="406"/>
      <c r="E339" s="407"/>
      <c r="F339" s="42">
        <f t="shared" si="4"/>
        <v>0</v>
      </c>
      <c r="G339" s="39"/>
      <c r="H339" s="39"/>
      <c r="I339" s="39"/>
      <c r="J339" s="39"/>
      <c r="K339" s="39"/>
      <c r="L339" s="39"/>
      <c r="M339" s="39"/>
      <c r="N339" s="46"/>
    </row>
    <row r="340" spans="1:14" x14ac:dyDescent="0.35">
      <c r="A340"/>
      <c r="B340" s="51" t="s">
        <v>844</v>
      </c>
      <c r="C340" s="405"/>
      <c r="D340" s="406"/>
      <c r="E340" s="407"/>
      <c r="F340" s="42">
        <f t="shared" si="4"/>
        <v>0</v>
      </c>
      <c r="G340" s="39"/>
      <c r="H340" s="39"/>
      <c r="I340" s="39"/>
      <c r="J340" s="39"/>
      <c r="K340" s="39"/>
      <c r="L340" s="39"/>
      <c r="M340" s="39"/>
      <c r="N340" s="46"/>
    </row>
    <row r="341" spans="1:14" x14ac:dyDescent="0.35">
      <c r="A341"/>
      <c r="B341" s="51" t="s">
        <v>845</v>
      </c>
      <c r="C341" s="405"/>
      <c r="D341" s="406"/>
      <c r="E341" s="407"/>
      <c r="F341" s="42">
        <f t="shared" si="4"/>
        <v>0</v>
      </c>
      <c r="G341" s="39"/>
      <c r="H341" s="39"/>
      <c r="I341" s="39"/>
      <c r="J341" s="39"/>
      <c r="K341" s="39"/>
      <c r="L341" s="39"/>
      <c r="M341" s="39"/>
      <c r="N341" s="46"/>
    </row>
    <row r="342" spans="1:14" x14ac:dyDescent="0.35">
      <c r="A342"/>
      <c r="B342" s="51" t="s">
        <v>846</v>
      </c>
      <c r="C342" s="405"/>
      <c r="D342" s="406"/>
      <c r="E342" s="407"/>
      <c r="F342" s="42">
        <f t="shared" si="4"/>
        <v>0</v>
      </c>
      <c r="G342" s="39"/>
      <c r="H342" s="39"/>
      <c r="I342" s="39"/>
      <c r="J342" s="39"/>
      <c r="K342" s="39"/>
      <c r="L342" s="39"/>
      <c r="M342" s="39"/>
      <c r="N342" s="46"/>
    </row>
    <row r="343" spans="1:14" x14ac:dyDescent="0.35">
      <c r="A343"/>
      <c r="B343" s="51" t="s">
        <v>847</v>
      </c>
      <c r="C343" s="405"/>
      <c r="D343" s="406"/>
      <c r="E343" s="407"/>
      <c r="F343" s="42">
        <f t="shared" si="4"/>
        <v>0</v>
      </c>
      <c r="G343" s="39"/>
      <c r="H343" s="39"/>
      <c r="I343" s="39"/>
      <c r="J343" s="39"/>
      <c r="K343" s="39"/>
      <c r="L343" s="39"/>
      <c r="M343" s="39"/>
      <c r="N343" s="46"/>
    </row>
    <row r="344" spans="1:14" x14ac:dyDescent="0.35">
      <c r="A344"/>
      <c r="B344" s="51" t="s">
        <v>848</v>
      </c>
      <c r="C344" s="405"/>
      <c r="D344" s="406"/>
      <c r="E344" s="407"/>
      <c r="F344" s="42">
        <f t="shared" si="4"/>
        <v>0</v>
      </c>
      <c r="G344" s="39"/>
      <c r="H344" s="39"/>
      <c r="I344" s="39"/>
      <c r="J344" s="39"/>
      <c r="K344" s="39"/>
      <c r="L344" s="39"/>
      <c r="M344" s="39"/>
      <c r="N344" s="46"/>
    </row>
    <row r="345" spans="1:14" x14ac:dyDescent="0.35">
      <c r="A345"/>
      <c r="B345" s="51" t="s">
        <v>849</v>
      </c>
      <c r="C345" s="405"/>
      <c r="D345" s="406"/>
      <c r="E345" s="407"/>
      <c r="F345" s="42">
        <f t="shared" si="4"/>
        <v>0</v>
      </c>
      <c r="G345" s="39"/>
      <c r="H345" s="39"/>
      <c r="I345" s="39"/>
      <c r="J345" s="39"/>
      <c r="K345" s="39"/>
      <c r="L345" s="39"/>
      <c r="M345" s="39"/>
      <c r="N345" s="46"/>
    </row>
    <row r="346" spans="1:14" x14ac:dyDescent="0.35">
      <c r="A346"/>
      <c r="B346" s="51" t="s">
        <v>850</v>
      </c>
      <c r="C346" s="405"/>
      <c r="D346" s="406"/>
      <c r="E346" s="407"/>
      <c r="F346" s="42">
        <f t="shared" si="4"/>
        <v>0</v>
      </c>
      <c r="G346" s="39"/>
      <c r="H346" s="39"/>
      <c r="I346" s="39"/>
      <c r="J346" s="39"/>
      <c r="K346" s="39"/>
      <c r="L346" s="39"/>
      <c r="M346" s="39"/>
      <c r="N346" s="46"/>
    </row>
    <row r="347" spans="1:14" x14ac:dyDescent="0.35">
      <c r="A347"/>
      <c r="B347" s="51" t="s">
        <v>851</v>
      </c>
      <c r="C347" s="405"/>
      <c r="D347" s="406"/>
      <c r="E347" s="407"/>
      <c r="F347" s="42">
        <f t="shared" si="4"/>
        <v>0</v>
      </c>
      <c r="G347" s="39"/>
      <c r="H347" s="39"/>
      <c r="I347" s="39"/>
      <c r="J347" s="39"/>
      <c r="K347" s="39"/>
      <c r="L347" s="39"/>
      <c r="M347" s="39"/>
      <c r="N347" s="46"/>
    </row>
    <row r="348" spans="1:14" x14ac:dyDescent="0.35">
      <c r="A348"/>
      <c r="B348" s="51" t="s">
        <v>852</v>
      </c>
      <c r="C348" s="405"/>
      <c r="D348" s="406"/>
      <c r="E348" s="407"/>
      <c r="F348" s="42">
        <f t="shared" si="4"/>
        <v>0</v>
      </c>
      <c r="G348" s="39"/>
      <c r="H348" s="39"/>
      <c r="I348" s="39"/>
      <c r="J348" s="39"/>
      <c r="K348" s="39"/>
      <c r="L348" s="39"/>
      <c r="M348" s="39"/>
      <c r="N348" s="46"/>
    </row>
    <row r="349" spans="1:14" x14ac:dyDescent="0.35">
      <c r="A349"/>
      <c r="B349" s="51" t="s">
        <v>853</v>
      </c>
      <c r="C349" s="405"/>
      <c r="D349" s="406"/>
      <c r="E349" s="407"/>
      <c r="F349" s="42">
        <f t="shared" si="4"/>
        <v>0</v>
      </c>
      <c r="G349" s="39"/>
      <c r="H349" s="39"/>
      <c r="I349" s="39"/>
      <c r="J349" s="39"/>
      <c r="K349" s="39"/>
      <c r="L349" s="39"/>
      <c r="M349" s="39"/>
      <c r="N349" s="46"/>
    </row>
    <row r="350" spans="1:14" x14ac:dyDescent="0.35">
      <c r="A350"/>
      <c r="B350" s="51" t="s">
        <v>854</v>
      </c>
      <c r="C350" s="405"/>
      <c r="D350" s="406"/>
      <c r="E350" s="407"/>
      <c r="F350" s="42">
        <f t="shared" si="4"/>
        <v>0</v>
      </c>
      <c r="G350" s="39"/>
      <c r="H350" s="39"/>
      <c r="I350" s="39"/>
      <c r="J350" s="39"/>
      <c r="K350" s="39"/>
      <c r="L350" s="39"/>
      <c r="M350" s="39"/>
      <c r="N350" s="46"/>
    </row>
    <row r="351" spans="1:14" x14ac:dyDescent="0.35">
      <c r="A351"/>
      <c r="B351" s="51" t="s">
        <v>855</v>
      </c>
      <c r="C351" s="405"/>
      <c r="D351" s="406"/>
      <c r="E351" s="407"/>
      <c r="F351" s="42">
        <f t="shared" si="4"/>
        <v>0</v>
      </c>
      <c r="G351" s="39"/>
      <c r="H351" s="39"/>
      <c r="I351" s="39"/>
      <c r="J351" s="39"/>
      <c r="K351" s="39"/>
      <c r="L351" s="39"/>
      <c r="M351" s="39"/>
      <c r="N351" s="46"/>
    </row>
    <row r="352" spans="1:14" x14ac:dyDescent="0.35">
      <c r="A352"/>
      <c r="B352" s="51" t="s">
        <v>856</v>
      </c>
      <c r="C352" s="405"/>
      <c r="D352" s="406"/>
      <c r="E352" s="407"/>
      <c r="F352" s="42">
        <f t="shared" si="4"/>
        <v>0</v>
      </c>
      <c r="G352" s="39"/>
      <c r="H352" s="39"/>
      <c r="I352" s="39"/>
      <c r="J352" s="39"/>
      <c r="K352" s="39"/>
      <c r="L352" s="39"/>
      <c r="M352" s="39"/>
      <c r="N352" s="46"/>
    </row>
    <row r="353" spans="1:14" x14ac:dyDescent="0.35">
      <c r="A353"/>
      <c r="B353" s="51" t="s">
        <v>857</v>
      </c>
      <c r="C353" s="405"/>
      <c r="D353" s="406"/>
      <c r="E353" s="407"/>
      <c r="F353" s="42">
        <f t="shared" si="4"/>
        <v>0</v>
      </c>
      <c r="G353" s="39"/>
      <c r="H353" s="39"/>
      <c r="I353" s="39"/>
      <c r="J353" s="39"/>
      <c r="K353" s="39"/>
      <c r="L353" s="39"/>
      <c r="M353" s="39"/>
      <c r="N353" s="46"/>
    </row>
    <row r="354" spans="1:14" x14ac:dyDescent="0.35">
      <c r="A354"/>
      <c r="B354" s="51" t="s">
        <v>858</v>
      </c>
      <c r="C354" s="405"/>
      <c r="D354" s="406"/>
      <c r="E354" s="407"/>
      <c r="F354" s="42">
        <f t="shared" si="4"/>
        <v>0</v>
      </c>
      <c r="G354" s="39"/>
      <c r="H354" s="39"/>
      <c r="I354" s="39"/>
      <c r="J354" s="39"/>
      <c r="K354" s="39"/>
      <c r="L354" s="39"/>
      <c r="M354" s="39"/>
      <c r="N354" s="46"/>
    </row>
    <row r="355" spans="1:14" x14ac:dyDescent="0.35">
      <c r="A355"/>
      <c r="B355" s="51" t="s">
        <v>859</v>
      </c>
      <c r="C355" s="405"/>
      <c r="D355" s="406"/>
      <c r="E355" s="407"/>
      <c r="F355" s="42">
        <f t="shared" si="4"/>
        <v>0</v>
      </c>
      <c r="G355" s="39"/>
      <c r="H355" s="39"/>
      <c r="I355" s="39"/>
      <c r="J355" s="39"/>
      <c r="K355" s="39"/>
      <c r="L355" s="39"/>
      <c r="M355" s="39"/>
      <c r="N355" s="46"/>
    </row>
    <row r="356" spans="1:14" x14ac:dyDescent="0.35">
      <c r="A356"/>
      <c r="B356" s="51" t="s">
        <v>860</v>
      </c>
      <c r="C356" s="405"/>
      <c r="D356" s="406"/>
      <c r="E356" s="407"/>
      <c r="F356" s="42">
        <f t="shared" si="4"/>
        <v>0</v>
      </c>
      <c r="G356" s="39"/>
      <c r="H356" s="39"/>
      <c r="I356" s="39"/>
      <c r="J356" s="39"/>
      <c r="K356" s="39"/>
      <c r="L356" s="39"/>
      <c r="M356" s="39"/>
      <c r="N356" s="46"/>
    </row>
    <row r="357" spans="1:14" x14ac:dyDescent="0.35">
      <c r="A357"/>
      <c r="B357" s="51" t="s">
        <v>861</v>
      </c>
      <c r="C357" s="405"/>
      <c r="D357" s="406"/>
      <c r="E357" s="407"/>
      <c r="F357" s="42">
        <f t="shared" si="4"/>
        <v>0</v>
      </c>
      <c r="G357" s="39"/>
      <c r="H357" s="39"/>
      <c r="I357" s="39"/>
      <c r="J357" s="39"/>
      <c r="K357" s="39"/>
      <c r="L357" s="39"/>
      <c r="M357" s="39"/>
      <c r="N357" s="46"/>
    </row>
    <row r="358" spans="1:14" x14ac:dyDescent="0.35">
      <c r="A358"/>
      <c r="B358" s="51" t="s">
        <v>862</v>
      </c>
      <c r="C358" s="405"/>
      <c r="D358" s="406"/>
      <c r="E358" s="407"/>
      <c r="F358" s="42">
        <f t="shared" si="4"/>
        <v>0</v>
      </c>
      <c r="G358" s="39"/>
      <c r="H358" s="39"/>
      <c r="I358" s="39"/>
      <c r="J358" s="39"/>
      <c r="K358" s="39"/>
      <c r="L358" s="39"/>
      <c r="M358" s="39"/>
      <c r="N358" s="46"/>
    </row>
    <row r="359" spans="1:14" ht="15" thickBot="1" x14ac:dyDescent="0.4">
      <c r="A359"/>
      <c r="B359" s="51" t="s">
        <v>863</v>
      </c>
      <c r="C359" s="405"/>
      <c r="D359" s="406"/>
      <c r="E359" s="407"/>
      <c r="F359" s="47">
        <f t="shared" si="4"/>
        <v>0</v>
      </c>
      <c r="G359" s="48"/>
      <c r="H359" s="48"/>
      <c r="I359" s="48"/>
      <c r="J359" s="48"/>
      <c r="K359" s="48"/>
      <c r="L359" s="48"/>
      <c r="M359" s="48"/>
      <c r="N359" s="49"/>
    </row>
    <row r="360" spans="1:14" x14ac:dyDescent="0.35">
      <c r="A360"/>
      <c r="B360" s="53"/>
    </row>
  </sheetData>
  <sheetProtection algorithmName="SHA-512" hashValue="rd7ZKmR4/hmWkm5bacpnMqdO/2H8bWeUwxodEUKi/ferLkKS3i+0IxDwB0pcw8wPLoV1/hYl0VNem/qe80b9Uw==" saltValue="ZCALY6ytYV3jOYCQzfnS/A==" spinCount="100000" sheet="1" selectLockedCells="1"/>
  <mergeCells count="313">
    <mergeCell ref="I75:J75"/>
    <mergeCell ref="I76:J76"/>
    <mergeCell ref="I77:J77"/>
    <mergeCell ref="I78:J78"/>
    <mergeCell ref="C358:E358"/>
    <mergeCell ref="C359:E359"/>
    <mergeCell ref="C353:E353"/>
    <mergeCell ref="C354:E354"/>
    <mergeCell ref="C355:E355"/>
    <mergeCell ref="C356:E356"/>
    <mergeCell ref="C357:E357"/>
    <mergeCell ref="C348:E348"/>
    <mergeCell ref="C349:E349"/>
    <mergeCell ref="C350:E350"/>
    <mergeCell ref="C351:E351"/>
    <mergeCell ref="C352:E352"/>
    <mergeCell ref="C343:E343"/>
    <mergeCell ref="C344:E344"/>
    <mergeCell ref="C345:E345"/>
    <mergeCell ref="C346:E346"/>
    <mergeCell ref="C347:E347"/>
    <mergeCell ref="C338:E338"/>
    <mergeCell ref="C339:E339"/>
    <mergeCell ref="C340:E340"/>
    <mergeCell ref="C341:E341"/>
    <mergeCell ref="C342:E342"/>
    <mergeCell ref="C333:E333"/>
    <mergeCell ref="C334:E334"/>
    <mergeCell ref="C335:E335"/>
    <mergeCell ref="C336:E336"/>
    <mergeCell ref="C337:E337"/>
    <mergeCell ref="C328:E328"/>
    <mergeCell ref="C329:E329"/>
    <mergeCell ref="C330:E330"/>
    <mergeCell ref="C331:E331"/>
    <mergeCell ref="C332:E332"/>
    <mergeCell ref="C323:E323"/>
    <mergeCell ref="C324:E324"/>
    <mergeCell ref="C325:E325"/>
    <mergeCell ref="C326:E326"/>
    <mergeCell ref="C327:E327"/>
    <mergeCell ref="C318:E318"/>
    <mergeCell ref="C319:E319"/>
    <mergeCell ref="C320:E320"/>
    <mergeCell ref="C321:E321"/>
    <mergeCell ref="C322:E322"/>
    <mergeCell ref="C313:E313"/>
    <mergeCell ref="C314:E314"/>
    <mergeCell ref="C315:E315"/>
    <mergeCell ref="C316:E316"/>
    <mergeCell ref="C317:E317"/>
    <mergeCell ref="C308:E308"/>
    <mergeCell ref="C309:E309"/>
    <mergeCell ref="C310:E310"/>
    <mergeCell ref="C311:E311"/>
    <mergeCell ref="C312:E312"/>
    <mergeCell ref="C303:E303"/>
    <mergeCell ref="C304:E304"/>
    <mergeCell ref="C305:E305"/>
    <mergeCell ref="C306:E306"/>
    <mergeCell ref="C307:E307"/>
    <mergeCell ref="C298:E298"/>
    <mergeCell ref="C299:E299"/>
    <mergeCell ref="C300:E300"/>
    <mergeCell ref="C301:E301"/>
    <mergeCell ref="C302:E302"/>
    <mergeCell ref="C293:E293"/>
    <mergeCell ref="C294:E294"/>
    <mergeCell ref="C295:E295"/>
    <mergeCell ref="C296:E296"/>
    <mergeCell ref="C297:E297"/>
    <mergeCell ref="C288:E288"/>
    <mergeCell ref="C289:E289"/>
    <mergeCell ref="C290:E290"/>
    <mergeCell ref="C291:E291"/>
    <mergeCell ref="C292:E292"/>
    <mergeCell ref="C283:E283"/>
    <mergeCell ref="C284:E284"/>
    <mergeCell ref="C285:E285"/>
    <mergeCell ref="C286:E286"/>
    <mergeCell ref="C287:E287"/>
    <mergeCell ref="C278:E278"/>
    <mergeCell ref="C279:E279"/>
    <mergeCell ref="C280:E280"/>
    <mergeCell ref="C281:E281"/>
    <mergeCell ref="C282:E282"/>
    <mergeCell ref="C273:E273"/>
    <mergeCell ref="C274:E274"/>
    <mergeCell ref="C275:E275"/>
    <mergeCell ref="C276:E276"/>
    <mergeCell ref="C277:E277"/>
    <mergeCell ref="C268:E268"/>
    <mergeCell ref="C269:E269"/>
    <mergeCell ref="C270:E270"/>
    <mergeCell ref="C271:E271"/>
    <mergeCell ref="C272:E272"/>
    <mergeCell ref="C263:E263"/>
    <mergeCell ref="C264:E264"/>
    <mergeCell ref="C265:E265"/>
    <mergeCell ref="C266:E266"/>
    <mergeCell ref="C267:E267"/>
    <mergeCell ref="C258:E258"/>
    <mergeCell ref="C259:E259"/>
    <mergeCell ref="C260:E260"/>
    <mergeCell ref="C261:E261"/>
    <mergeCell ref="C262:E262"/>
    <mergeCell ref="C253:E253"/>
    <mergeCell ref="C254:E254"/>
    <mergeCell ref="C255:E255"/>
    <mergeCell ref="C256:E256"/>
    <mergeCell ref="C257:E257"/>
    <mergeCell ref="C248:E248"/>
    <mergeCell ref="C249:E249"/>
    <mergeCell ref="C250:E250"/>
    <mergeCell ref="C251:E251"/>
    <mergeCell ref="C252:E252"/>
    <mergeCell ref="C243:E243"/>
    <mergeCell ref="C244:E244"/>
    <mergeCell ref="C245:E245"/>
    <mergeCell ref="C246:E246"/>
    <mergeCell ref="C247:E247"/>
    <mergeCell ref="C238:E238"/>
    <mergeCell ref="C239:E239"/>
    <mergeCell ref="C240:E240"/>
    <mergeCell ref="C241:E241"/>
    <mergeCell ref="C242:E242"/>
    <mergeCell ref="C233:E233"/>
    <mergeCell ref="C234:E234"/>
    <mergeCell ref="C235:E235"/>
    <mergeCell ref="C236:E236"/>
    <mergeCell ref="C237:E237"/>
    <mergeCell ref="C228:E228"/>
    <mergeCell ref="C229:E229"/>
    <mergeCell ref="C230:E230"/>
    <mergeCell ref="C231:E231"/>
    <mergeCell ref="C232:E232"/>
    <mergeCell ref="C223:E223"/>
    <mergeCell ref="C224:E224"/>
    <mergeCell ref="C225:E225"/>
    <mergeCell ref="C226:E226"/>
    <mergeCell ref="C227:E227"/>
    <mergeCell ref="C218:E218"/>
    <mergeCell ref="C219:E219"/>
    <mergeCell ref="C220:E220"/>
    <mergeCell ref="C221:E221"/>
    <mergeCell ref="C222:E222"/>
    <mergeCell ref="C213:E213"/>
    <mergeCell ref="C214:E214"/>
    <mergeCell ref="C215:E215"/>
    <mergeCell ref="C216:E216"/>
    <mergeCell ref="C217:E217"/>
    <mergeCell ref="C208:E208"/>
    <mergeCell ref="C209:E209"/>
    <mergeCell ref="C210:E210"/>
    <mergeCell ref="C211:E211"/>
    <mergeCell ref="C212:E212"/>
    <mergeCell ref="C203:E203"/>
    <mergeCell ref="C204:E204"/>
    <mergeCell ref="C205:E205"/>
    <mergeCell ref="C206:E206"/>
    <mergeCell ref="C207:E207"/>
    <mergeCell ref="C198:E198"/>
    <mergeCell ref="C199:E199"/>
    <mergeCell ref="C200:E200"/>
    <mergeCell ref="C201:E201"/>
    <mergeCell ref="C202:E202"/>
    <mergeCell ref="C193:E193"/>
    <mergeCell ref="C194:E194"/>
    <mergeCell ref="C195:E195"/>
    <mergeCell ref="C196:E196"/>
    <mergeCell ref="C197:E197"/>
    <mergeCell ref="C188:E188"/>
    <mergeCell ref="C189:E189"/>
    <mergeCell ref="C190:E190"/>
    <mergeCell ref="C191:E191"/>
    <mergeCell ref="C192:E192"/>
    <mergeCell ref="C183:E183"/>
    <mergeCell ref="C184:E184"/>
    <mergeCell ref="C185:E185"/>
    <mergeCell ref="C186:E186"/>
    <mergeCell ref="C187:E187"/>
    <mergeCell ref="C178:E178"/>
    <mergeCell ref="C179:E179"/>
    <mergeCell ref="C180:E180"/>
    <mergeCell ref="C181:E181"/>
    <mergeCell ref="C182:E182"/>
    <mergeCell ref="C173:E173"/>
    <mergeCell ref="C174:E174"/>
    <mergeCell ref="C175:E175"/>
    <mergeCell ref="C176:E176"/>
    <mergeCell ref="C177:E177"/>
    <mergeCell ref="C168:E168"/>
    <mergeCell ref="C169:E169"/>
    <mergeCell ref="C170:E170"/>
    <mergeCell ref="C171:E171"/>
    <mergeCell ref="C172:E172"/>
    <mergeCell ref="C163:E163"/>
    <mergeCell ref="C164:E164"/>
    <mergeCell ref="C165:E165"/>
    <mergeCell ref="C166:E166"/>
    <mergeCell ref="C167:E167"/>
    <mergeCell ref="C158:E158"/>
    <mergeCell ref="C159:E159"/>
    <mergeCell ref="C160:E160"/>
    <mergeCell ref="C161:E161"/>
    <mergeCell ref="C162:E162"/>
    <mergeCell ref="C153:E153"/>
    <mergeCell ref="C154:E154"/>
    <mergeCell ref="C155:E155"/>
    <mergeCell ref="C156:E156"/>
    <mergeCell ref="C157:E157"/>
    <mergeCell ref="C148:E148"/>
    <mergeCell ref="C149:E149"/>
    <mergeCell ref="C150:E150"/>
    <mergeCell ref="C151:E151"/>
    <mergeCell ref="C152:E152"/>
    <mergeCell ref="C143:E143"/>
    <mergeCell ref="C144:E144"/>
    <mergeCell ref="C145:E145"/>
    <mergeCell ref="C146:E146"/>
    <mergeCell ref="C147:E147"/>
    <mergeCell ref="C138:E138"/>
    <mergeCell ref="C139:E139"/>
    <mergeCell ref="C140:E140"/>
    <mergeCell ref="C141:E141"/>
    <mergeCell ref="C142:E142"/>
    <mergeCell ref="C133:E133"/>
    <mergeCell ref="C134:E134"/>
    <mergeCell ref="C135:E135"/>
    <mergeCell ref="C136:E136"/>
    <mergeCell ref="C137:E137"/>
    <mergeCell ref="C128:E128"/>
    <mergeCell ref="C129:E129"/>
    <mergeCell ref="C130:E130"/>
    <mergeCell ref="C131:E131"/>
    <mergeCell ref="C132:E132"/>
    <mergeCell ref="C123:E123"/>
    <mergeCell ref="C124:E124"/>
    <mergeCell ref="C125:E125"/>
    <mergeCell ref="C126:E126"/>
    <mergeCell ref="C127:E127"/>
    <mergeCell ref="C118:E118"/>
    <mergeCell ref="C119:E119"/>
    <mergeCell ref="C120:E120"/>
    <mergeCell ref="C121:E121"/>
    <mergeCell ref="C122:E122"/>
    <mergeCell ref="C113:E113"/>
    <mergeCell ref="C114:E114"/>
    <mergeCell ref="C115:E115"/>
    <mergeCell ref="C116:E116"/>
    <mergeCell ref="C117:E117"/>
    <mergeCell ref="C108:E108"/>
    <mergeCell ref="C109:E109"/>
    <mergeCell ref="C110:E110"/>
    <mergeCell ref="C111:E111"/>
    <mergeCell ref="C112:E112"/>
    <mergeCell ref="C103:E103"/>
    <mergeCell ref="C104:E104"/>
    <mergeCell ref="C105:E105"/>
    <mergeCell ref="C106:E106"/>
    <mergeCell ref="C107:E107"/>
    <mergeCell ref="C98:E98"/>
    <mergeCell ref="C99:E99"/>
    <mergeCell ref="C100:E100"/>
    <mergeCell ref="C101:E101"/>
    <mergeCell ref="C102:E102"/>
    <mergeCell ref="C93:E93"/>
    <mergeCell ref="C94:E94"/>
    <mergeCell ref="C95:E95"/>
    <mergeCell ref="C96:E96"/>
    <mergeCell ref="C97:E97"/>
    <mergeCell ref="C88:E88"/>
    <mergeCell ref="C89:E89"/>
    <mergeCell ref="C90:E90"/>
    <mergeCell ref="C91:E91"/>
    <mergeCell ref="C92:E92"/>
    <mergeCell ref="C83:E83"/>
    <mergeCell ref="C84:E84"/>
    <mergeCell ref="C85:E85"/>
    <mergeCell ref="C86:E86"/>
    <mergeCell ref="C87:E87"/>
    <mergeCell ref="C78:E78"/>
    <mergeCell ref="C79:E79"/>
    <mergeCell ref="C80:E80"/>
    <mergeCell ref="C81:E81"/>
    <mergeCell ref="C82:E82"/>
    <mergeCell ref="C73:E73"/>
    <mergeCell ref="C74:E74"/>
    <mergeCell ref="C75:E75"/>
    <mergeCell ref="C76:E76"/>
    <mergeCell ref="C77:E77"/>
    <mergeCell ref="C68:E68"/>
    <mergeCell ref="C69:E69"/>
    <mergeCell ref="C70:E70"/>
    <mergeCell ref="C71:E71"/>
    <mergeCell ref="C72:E72"/>
    <mergeCell ref="C63:E63"/>
    <mergeCell ref="C64:E64"/>
    <mergeCell ref="C65:E65"/>
    <mergeCell ref="C66:E66"/>
    <mergeCell ref="C67:E67"/>
    <mergeCell ref="B1:M1"/>
    <mergeCell ref="B57:N57"/>
    <mergeCell ref="C58:E58"/>
    <mergeCell ref="C59:E59"/>
    <mergeCell ref="C60:E60"/>
    <mergeCell ref="J60:M60"/>
    <mergeCell ref="C61:E61"/>
    <mergeCell ref="J61:M61"/>
    <mergeCell ref="C62:E62"/>
    <mergeCell ref="J62:M62"/>
    <mergeCell ref="J65:N72"/>
    <mergeCell ref="B2:N2"/>
  </mergeCells>
  <phoneticPr fontId="52" type="noConversion"/>
  <dataValidations count="3">
    <dataValidation type="list" allowBlank="1" showInputMessage="1" showErrorMessage="1" sqref="B4:KO55" xr:uid="{00000000-0002-0000-0200-000000000000}">
      <formula1>$B$59:$B$359</formula1>
    </dataValidation>
    <dataValidation type="list" showInputMessage="1" showErrorMessage="1" sqref="C146:E359" xr:uid="{85E67A37-A85B-4E67-B748-AE4952D8C0B6}">
      <formula1>$KW$4:$KW$64</formula1>
    </dataValidation>
    <dataValidation type="list" allowBlank="1" showInputMessage="1" showErrorMessage="1" sqref="C59:E145" xr:uid="{F07227E1-B401-4399-A9E4-4C485F773E7B}">
      <formula1>$KW$4:$KW$64</formula1>
    </dataValidation>
  </dataValidations>
  <hyperlinks>
    <hyperlink ref="B59" location="Name1_M!A1" display="Name1" xr:uid="{00000000-0004-0000-0200-000000000000}"/>
  </hyperlinks>
  <pageMargins left="0.7" right="0.7" top="0.78740157499999996" bottom="0.78740157499999996"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7FE05-8B7A-432A-9395-26463C8A82D9}">
  <dimension ref="A1:KW360"/>
  <sheetViews>
    <sheetView showZeros="0" zoomScaleNormal="100" workbookViewId="0">
      <pane ySplit="3" topLeftCell="A4" activePane="bottomLeft" state="frozen"/>
      <selection pane="bottomLeft" activeCell="F11" sqref="F11"/>
    </sheetView>
  </sheetViews>
  <sheetFormatPr baseColWidth="10" defaultRowHeight="14.5" x14ac:dyDescent="0.35"/>
  <cols>
    <col min="1" max="1" width="14.7265625" style="30" customWidth="1"/>
    <col min="2" max="2" width="12.1796875" style="38" customWidth="1"/>
    <col min="3" max="3" width="10.26953125" style="38" customWidth="1"/>
    <col min="8" max="8" width="12" customWidth="1"/>
    <col min="14" max="14" width="13.453125" customWidth="1"/>
    <col min="307" max="307" width="15.1796875" customWidth="1"/>
    <col min="309" max="309" width="20.81640625" hidden="1" customWidth="1"/>
  </cols>
  <sheetData>
    <row r="1" spans="1:309" s="1" customFormat="1" ht="27" customHeight="1" x14ac:dyDescent="0.35">
      <c r="A1" s="171" t="s">
        <v>62</v>
      </c>
      <c r="B1" s="408" t="s">
        <v>981</v>
      </c>
      <c r="C1" s="408"/>
      <c r="D1" s="408"/>
      <c r="E1" s="408"/>
      <c r="F1" s="408"/>
      <c r="G1" s="408"/>
      <c r="H1" s="408"/>
      <c r="I1" s="408"/>
      <c r="J1" s="408"/>
      <c r="K1" s="408"/>
      <c r="L1" s="408"/>
      <c r="M1" s="408"/>
      <c r="KW1" s="1" t="s">
        <v>921</v>
      </c>
    </row>
    <row r="2" spans="1:309" s="1" customFormat="1" ht="68.25" customHeight="1" x14ac:dyDescent="0.35">
      <c r="A2" s="50" t="str">
        <f>Titel!I9</f>
        <v>2023/2024</v>
      </c>
      <c r="B2" s="424" t="s">
        <v>1452</v>
      </c>
      <c r="C2" s="425"/>
      <c r="D2" s="425"/>
      <c r="E2" s="425"/>
      <c r="F2" s="425"/>
      <c r="G2" s="425"/>
      <c r="H2" s="425"/>
      <c r="I2" s="425"/>
      <c r="J2" s="425"/>
      <c r="K2" s="425"/>
      <c r="L2" s="425"/>
      <c r="M2" s="425"/>
      <c r="N2" s="425"/>
      <c r="KW2" t="s">
        <v>42</v>
      </c>
    </row>
    <row r="3" spans="1:309" ht="29" x14ac:dyDescent="0.35">
      <c r="A3" s="4" t="s">
        <v>34</v>
      </c>
      <c r="B3" s="37" t="s">
        <v>40</v>
      </c>
      <c r="C3" s="37" t="s">
        <v>40</v>
      </c>
      <c r="D3" s="37" t="s">
        <v>40</v>
      </c>
      <c r="E3" s="37" t="s">
        <v>40</v>
      </c>
      <c r="F3" s="37" t="s">
        <v>40</v>
      </c>
      <c r="G3" s="37" t="s">
        <v>40</v>
      </c>
      <c r="H3" s="37" t="s">
        <v>40</v>
      </c>
      <c r="I3" s="37" t="s">
        <v>40</v>
      </c>
      <c r="J3" s="37" t="s">
        <v>40</v>
      </c>
      <c r="K3" s="37" t="s">
        <v>40</v>
      </c>
      <c r="L3" s="37" t="s">
        <v>40</v>
      </c>
      <c r="M3" s="37" t="s">
        <v>40</v>
      </c>
      <c r="N3" s="37" t="s">
        <v>40</v>
      </c>
      <c r="O3" s="37" t="s">
        <v>40</v>
      </c>
      <c r="P3" s="37" t="s">
        <v>40</v>
      </c>
      <c r="Q3" s="37" t="s">
        <v>40</v>
      </c>
      <c r="R3" s="37" t="s">
        <v>40</v>
      </c>
      <c r="S3" s="37" t="s">
        <v>40</v>
      </c>
      <c r="T3" s="37" t="s">
        <v>40</v>
      </c>
      <c r="U3" s="37" t="s">
        <v>40</v>
      </c>
      <c r="V3" s="37" t="s">
        <v>40</v>
      </c>
      <c r="W3" s="37" t="s">
        <v>40</v>
      </c>
      <c r="X3" s="37" t="s">
        <v>40</v>
      </c>
      <c r="Y3" s="37" t="s">
        <v>40</v>
      </c>
      <c r="Z3" s="37" t="s">
        <v>40</v>
      </c>
      <c r="AA3" s="37" t="s">
        <v>40</v>
      </c>
      <c r="AB3" s="37" t="s">
        <v>40</v>
      </c>
      <c r="AC3" s="37" t="s">
        <v>40</v>
      </c>
      <c r="AD3" s="37" t="s">
        <v>40</v>
      </c>
      <c r="AE3" s="37" t="s">
        <v>40</v>
      </c>
      <c r="AF3" s="37" t="s">
        <v>40</v>
      </c>
      <c r="AG3" s="37" t="s">
        <v>40</v>
      </c>
      <c r="AH3" s="37" t="s">
        <v>40</v>
      </c>
      <c r="AI3" s="37" t="s">
        <v>40</v>
      </c>
      <c r="AJ3" s="37" t="s">
        <v>40</v>
      </c>
      <c r="AK3" s="37" t="s">
        <v>40</v>
      </c>
      <c r="AL3" s="37" t="s">
        <v>40</v>
      </c>
      <c r="AM3" s="37" t="s">
        <v>40</v>
      </c>
      <c r="AN3" s="37" t="s">
        <v>40</v>
      </c>
      <c r="AO3" s="37" t="s">
        <v>40</v>
      </c>
      <c r="AP3" s="37" t="s">
        <v>40</v>
      </c>
      <c r="AQ3" s="37" t="s">
        <v>40</v>
      </c>
      <c r="AR3" s="37" t="s">
        <v>40</v>
      </c>
      <c r="AS3" s="37" t="s">
        <v>40</v>
      </c>
      <c r="AT3" s="37" t="s">
        <v>40</v>
      </c>
      <c r="AU3" s="37" t="s">
        <v>40</v>
      </c>
      <c r="AV3" s="37" t="s">
        <v>40</v>
      </c>
      <c r="AW3" s="37" t="s">
        <v>40</v>
      </c>
      <c r="AX3" s="37" t="s">
        <v>40</v>
      </c>
      <c r="AY3" s="37" t="s">
        <v>40</v>
      </c>
      <c r="AZ3" s="37" t="s">
        <v>40</v>
      </c>
      <c r="BA3" s="37" t="s">
        <v>40</v>
      </c>
      <c r="BB3" s="37" t="s">
        <v>40</v>
      </c>
      <c r="BC3" s="37" t="s">
        <v>40</v>
      </c>
      <c r="BD3" s="37" t="s">
        <v>40</v>
      </c>
      <c r="BE3" s="37" t="s">
        <v>40</v>
      </c>
      <c r="BF3" s="37" t="s">
        <v>40</v>
      </c>
      <c r="BG3" s="37" t="s">
        <v>40</v>
      </c>
      <c r="BH3" s="37" t="s">
        <v>40</v>
      </c>
      <c r="BI3" s="37" t="s">
        <v>40</v>
      </c>
      <c r="BJ3" s="37" t="s">
        <v>40</v>
      </c>
      <c r="BK3" s="37" t="s">
        <v>40</v>
      </c>
      <c r="BL3" s="37" t="s">
        <v>40</v>
      </c>
      <c r="BM3" s="37" t="s">
        <v>40</v>
      </c>
      <c r="BN3" s="37" t="s">
        <v>40</v>
      </c>
      <c r="BO3" s="37" t="s">
        <v>40</v>
      </c>
      <c r="BP3" s="37" t="s">
        <v>40</v>
      </c>
      <c r="BQ3" s="37" t="s">
        <v>40</v>
      </c>
      <c r="BR3" s="37" t="s">
        <v>40</v>
      </c>
      <c r="BS3" s="37" t="s">
        <v>40</v>
      </c>
      <c r="BT3" s="37" t="s">
        <v>40</v>
      </c>
      <c r="BU3" s="37" t="s">
        <v>40</v>
      </c>
      <c r="BV3" s="37" t="s">
        <v>40</v>
      </c>
      <c r="BW3" s="37" t="s">
        <v>40</v>
      </c>
      <c r="BX3" s="37" t="s">
        <v>40</v>
      </c>
      <c r="BY3" s="37" t="s">
        <v>40</v>
      </c>
      <c r="BZ3" s="37" t="s">
        <v>40</v>
      </c>
      <c r="CA3" s="37" t="s">
        <v>40</v>
      </c>
      <c r="CB3" s="37" t="s">
        <v>40</v>
      </c>
      <c r="CC3" s="37" t="s">
        <v>40</v>
      </c>
      <c r="CD3" s="37" t="s">
        <v>40</v>
      </c>
      <c r="CE3" s="37" t="s">
        <v>40</v>
      </c>
      <c r="CF3" s="37" t="s">
        <v>40</v>
      </c>
      <c r="CG3" s="37" t="s">
        <v>40</v>
      </c>
      <c r="CH3" s="37" t="s">
        <v>40</v>
      </c>
      <c r="CI3" s="37" t="s">
        <v>40</v>
      </c>
      <c r="CJ3" s="37" t="s">
        <v>40</v>
      </c>
      <c r="CK3" s="37" t="s">
        <v>40</v>
      </c>
      <c r="CL3" s="37" t="s">
        <v>40</v>
      </c>
      <c r="CM3" s="37" t="s">
        <v>40</v>
      </c>
      <c r="CN3" s="37" t="s">
        <v>40</v>
      </c>
      <c r="CO3" s="37" t="s">
        <v>40</v>
      </c>
      <c r="CP3" s="37" t="s">
        <v>40</v>
      </c>
      <c r="CQ3" s="37" t="s">
        <v>40</v>
      </c>
      <c r="CR3" s="37" t="s">
        <v>40</v>
      </c>
      <c r="CS3" s="37" t="s">
        <v>40</v>
      </c>
      <c r="CT3" s="37" t="s">
        <v>40</v>
      </c>
      <c r="CU3" s="37" t="s">
        <v>40</v>
      </c>
      <c r="CV3" s="37" t="s">
        <v>40</v>
      </c>
      <c r="CW3" s="37" t="s">
        <v>40</v>
      </c>
      <c r="CX3" s="37" t="s">
        <v>40</v>
      </c>
      <c r="CY3" s="37" t="s">
        <v>40</v>
      </c>
      <c r="CZ3" s="37" t="s">
        <v>40</v>
      </c>
      <c r="DA3" s="37" t="s">
        <v>40</v>
      </c>
      <c r="DB3" s="37" t="s">
        <v>40</v>
      </c>
      <c r="DC3" s="37" t="s">
        <v>40</v>
      </c>
      <c r="DD3" s="37" t="s">
        <v>40</v>
      </c>
      <c r="DE3" s="37" t="s">
        <v>40</v>
      </c>
      <c r="DF3" s="37" t="s">
        <v>40</v>
      </c>
      <c r="DG3" s="37" t="s">
        <v>40</v>
      </c>
      <c r="DH3" s="37" t="s">
        <v>40</v>
      </c>
      <c r="DI3" s="37" t="s">
        <v>40</v>
      </c>
      <c r="DJ3" s="37" t="s">
        <v>40</v>
      </c>
      <c r="DK3" s="37" t="s">
        <v>40</v>
      </c>
      <c r="DL3" s="37" t="s">
        <v>40</v>
      </c>
      <c r="DM3" s="37" t="s">
        <v>40</v>
      </c>
      <c r="DN3" s="37" t="s">
        <v>40</v>
      </c>
      <c r="DO3" s="37" t="s">
        <v>40</v>
      </c>
      <c r="DP3" s="37" t="s">
        <v>40</v>
      </c>
      <c r="DQ3" s="37" t="s">
        <v>40</v>
      </c>
      <c r="DR3" s="37" t="s">
        <v>40</v>
      </c>
      <c r="DS3" s="37" t="s">
        <v>40</v>
      </c>
      <c r="DT3" s="37" t="s">
        <v>40</v>
      </c>
      <c r="DU3" s="37" t="s">
        <v>40</v>
      </c>
      <c r="DV3" s="37" t="s">
        <v>40</v>
      </c>
      <c r="DW3" s="37" t="s">
        <v>40</v>
      </c>
      <c r="DX3" s="37" t="s">
        <v>40</v>
      </c>
      <c r="DY3" s="37" t="s">
        <v>40</v>
      </c>
      <c r="DZ3" s="37" t="s">
        <v>40</v>
      </c>
      <c r="EA3" s="37" t="s">
        <v>40</v>
      </c>
      <c r="EB3" s="37" t="s">
        <v>40</v>
      </c>
      <c r="EC3" s="37" t="s">
        <v>40</v>
      </c>
      <c r="ED3" s="37" t="s">
        <v>40</v>
      </c>
      <c r="EE3" s="37" t="s">
        <v>40</v>
      </c>
      <c r="EF3" s="37" t="s">
        <v>40</v>
      </c>
      <c r="EG3" s="37" t="s">
        <v>40</v>
      </c>
      <c r="EH3" s="37" t="s">
        <v>40</v>
      </c>
      <c r="EI3" s="37" t="s">
        <v>40</v>
      </c>
      <c r="EJ3" s="37" t="s">
        <v>40</v>
      </c>
      <c r="EK3" s="37" t="s">
        <v>40</v>
      </c>
      <c r="EL3" s="37" t="s">
        <v>40</v>
      </c>
      <c r="EM3" s="37" t="s">
        <v>40</v>
      </c>
      <c r="EN3" s="37" t="s">
        <v>40</v>
      </c>
      <c r="EO3" s="37" t="s">
        <v>40</v>
      </c>
      <c r="EP3" s="37" t="s">
        <v>40</v>
      </c>
      <c r="EQ3" s="37" t="s">
        <v>40</v>
      </c>
      <c r="ER3" s="37" t="s">
        <v>40</v>
      </c>
      <c r="ES3" s="37" t="s">
        <v>40</v>
      </c>
      <c r="ET3" s="37" t="s">
        <v>40</v>
      </c>
      <c r="EU3" s="37" t="s">
        <v>40</v>
      </c>
      <c r="EV3" s="37" t="s">
        <v>40</v>
      </c>
      <c r="EW3" s="37" t="s">
        <v>40</v>
      </c>
      <c r="EX3" s="37" t="s">
        <v>40</v>
      </c>
      <c r="EY3" s="37" t="s">
        <v>40</v>
      </c>
      <c r="EZ3" s="37" t="s">
        <v>40</v>
      </c>
      <c r="FA3" s="37" t="s">
        <v>40</v>
      </c>
      <c r="FB3" s="37" t="s">
        <v>40</v>
      </c>
      <c r="FC3" s="37" t="s">
        <v>40</v>
      </c>
      <c r="FD3" s="37" t="s">
        <v>40</v>
      </c>
      <c r="FE3" s="37" t="s">
        <v>40</v>
      </c>
      <c r="FF3" s="37" t="s">
        <v>40</v>
      </c>
      <c r="FG3" s="37" t="s">
        <v>40</v>
      </c>
      <c r="FH3" s="37" t="s">
        <v>40</v>
      </c>
      <c r="FI3" s="37" t="s">
        <v>40</v>
      </c>
      <c r="FJ3" s="37" t="s">
        <v>40</v>
      </c>
      <c r="FK3" s="37" t="s">
        <v>40</v>
      </c>
      <c r="FL3" s="37" t="s">
        <v>40</v>
      </c>
      <c r="FM3" s="37" t="s">
        <v>40</v>
      </c>
      <c r="FN3" s="37" t="s">
        <v>40</v>
      </c>
      <c r="FO3" s="37" t="s">
        <v>40</v>
      </c>
      <c r="FP3" s="37" t="s">
        <v>40</v>
      </c>
      <c r="FQ3" s="37" t="s">
        <v>40</v>
      </c>
      <c r="FR3" s="37" t="s">
        <v>40</v>
      </c>
      <c r="FS3" s="37" t="s">
        <v>40</v>
      </c>
      <c r="FT3" s="37" t="s">
        <v>40</v>
      </c>
      <c r="FU3" s="37" t="s">
        <v>40</v>
      </c>
      <c r="FV3" s="37" t="s">
        <v>40</v>
      </c>
      <c r="FW3" s="37" t="s">
        <v>40</v>
      </c>
      <c r="FX3" s="37" t="s">
        <v>40</v>
      </c>
      <c r="FY3" s="37" t="s">
        <v>40</v>
      </c>
      <c r="FZ3" s="37" t="s">
        <v>40</v>
      </c>
      <c r="GA3" s="37" t="s">
        <v>40</v>
      </c>
      <c r="GB3" s="37" t="s">
        <v>40</v>
      </c>
      <c r="GC3" s="37" t="s">
        <v>40</v>
      </c>
      <c r="GD3" s="37" t="s">
        <v>40</v>
      </c>
      <c r="GE3" s="37" t="s">
        <v>40</v>
      </c>
      <c r="GF3" s="37" t="s">
        <v>40</v>
      </c>
      <c r="GG3" s="37" t="s">
        <v>40</v>
      </c>
      <c r="GH3" s="37" t="s">
        <v>40</v>
      </c>
      <c r="GI3" s="37" t="s">
        <v>40</v>
      </c>
      <c r="GJ3" s="37" t="s">
        <v>40</v>
      </c>
      <c r="GK3" s="37" t="s">
        <v>40</v>
      </c>
      <c r="GL3" s="37" t="s">
        <v>40</v>
      </c>
      <c r="GM3" s="37" t="s">
        <v>40</v>
      </c>
      <c r="GN3" s="37" t="s">
        <v>40</v>
      </c>
      <c r="GO3" s="37" t="s">
        <v>40</v>
      </c>
      <c r="GP3" s="37" t="s">
        <v>40</v>
      </c>
      <c r="GQ3" s="37" t="s">
        <v>40</v>
      </c>
      <c r="GR3" s="37" t="s">
        <v>40</v>
      </c>
      <c r="GS3" s="37" t="s">
        <v>40</v>
      </c>
      <c r="GT3" s="37" t="s">
        <v>40</v>
      </c>
      <c r="GU3" s="37" t="s">
        <v>40</v>
      </c>
      <c r="GV3" s="37" t="s">
        <v>40</v>
      </c>
      <c r="GW3" s="37" t="s">
        <v>40</v>
      </c>
      <c r="GX3" s="37" t="s">
        <v>40</v>
      </c>
      <c r="GY3" s="37" t="s">
        <v>40</v>
      </c>
      <c r="GZ3" s="37" t="s">
        <v>40</v>
      </c>
      <c r="HA3" s="37" t="s">
        <v>40</v>
      </c>
      <c r="HB3" s="37" t="s">
        <v>40</v>
      </c>
      <c r="HC3" s="37" t="s">
        <v>40</v>
      </c>
      <c r="HD3" s="37" t="s">
        <v>40</v>
      </c>
      <c r="HE3" s="37" t="s">
        <v>40</v>
      </c>
      <c r="HF3" s="37" t="s">
        <v>40</v>
      </c>
      <c r="HG3" s="37" t="s">
        <v>40</v>
      </c>
      <c r="HH3" s="37" t="s">
        <v>40</v>
      </c>
      <c r="HI3" s="37" t="s">
        <v>40</v>
      </c>
      <c r="HJ3" s="37" t="s">
        <v>40</v>
      </c>
      <c r="HK3" s="37" t="s">
        <v>40</v>
      </c>
      <c r="HL3" s="37" t="s">
        <v>40</v>
      </c>
      <c r="HM3" s="37" t="s">
        <v>40</v>
      </c>
      <c r="HN3" s="37" t="s">
        <v>40</v>
      </c>
      <c r="HO3" s="37" t="s">
        <v>40</v>
      </c>
      <c r="HP3" s="37" t="s">
        <v>40</v>
      </c>
      <c r="HQ3" s="37" t="s">
        <v>40</v>
      </c>
      <c r="HR3" s="37" t="s">
        <v>40</v>
      </c>
      <c r="HS3" s="37" t="s">
        <v>40</v>
      </c>
      <c r="HT3" s="37" t="s">
        <v>40</v>
      </c>
      <c r="HU3" s="37" t="s">
        <v>40</v>
      </c>
      <c r="HV3" s="37" t="s">
        <v>40</v>
      </c>
      <c r="HW3" s="37" t="s">
        <v>40</v>
      </c>
      <c r="HX3" s="37" t="s">
        <v>40</v>
      </c>
      <c r="HY3" s="37" t="s">
        <v>40</v>
      </c>
      <c r="HZ3" s="37" t="s">
        <v>40</v>
      </c>
      <c r="IA3" s="37" t="s">
        <v>40</v>
      </c>
      <c r="IB3" s="37" t="s">
        <v>40</v>
      </c>
      <c r="IC3" s="37" t="s">
        <v>40</v>
      </c>
      <c r="ID3" s="37" t="s">
        <v>40</v>
      </c>
      <c r="IE3" s="37" t="s">
        <v>40</v>
      </c>
      <c r="IF3" s="37" t="s">
        <v>40</v>
      </c>
      <c r="IG3" s="37" t="s">
        <v>40</v>
      </c>
      <c r="IH3" s="37" t="s">
        <v>40</v>
      </c>
      <c r="II3" s="37" t="s">
        <v>40</v>
      </c>
      <c r="IJ3" s="37" t="s">
        <v>40</v>
      </c>
      <c r="IK3" s="37" t="s">
        <v>40</v>
      </c>
      <c r="IL3" s="37" t="s">
        <v>40</v>
      </c>
      <c r="IM3" s="37" t="s">
        <v>40</v>
      </c>
      <c r="IN3" s="37" t="s">
        <v>40</v>
      </c>
      <c r="IO3" s="37" t="s">
        <v>40</v>
      </c>
      <c r="IP3" s="37" t="s">
        <v>40</v>
      </c>
      <c r="IQ3" s="37" t="s">
        <v>40</v>
      </c>
      <c r="IR3" s="37" t="s">
        <v>40</v>
      </c>
      <c r="IS3" s="37" t="s">
        <v>40</v>
      </c>
      <c r="IT3" s="37" t="s">
        <v>40</v>
      </c>
      <c r="IU3" s="37" t="s">
        <v>40</v>
      </c>
      <c r="IV3" s="37" t="s">
        <v>40</v>
      </c>
      <c r="IW3" s="37" t="s">
        <v>40</v>
      </c>
      <c r="IX3" s="37" t="s">
        <v>40</v>
      </c>
      <c r="IY3" s="37" t="s">
        <v>40</v>
      </c>
      <c r="IZ3" s="37" t="s">
        <v>40</v>
      </c>
      <c r="JA3" s="37" t="s">
        <v>40</v>
      </c>
      <c r="JB3" s="37" t="s">
        <v>40</v>
      </c>
      <c r="JC3" s="37" t="s">
        <v>40</v>
      </c>
      <c r="JD3" s="37" t="s">
        <v>40</v>
      </c>
      <c r="JE3" s="37" t="s">
        <v>40</v>
      </c>
      <c r="JF3" s="37" t="s">
        <v>40</v>
      </c>
      <c r="JG3" s="37" t="s">
        <v>40</v>
      </c>
      <c r="JH3" s="37" t="s">
        <v>40</v>
      </c>
      <c r="JI3" s="37" t="s">
        <v>40</v>
      </c>
      <c r="JJ3" s="37" t="s">
        <v>40</v>
      </c>
      <c r="JK3" s="37" t="s">
        <v>40</v>
      </c>
      <c r="JL3" s="37" t="s">
        <v>40</v>
      </c>
      <c r="JM3" s="37" t="s">
        <v>40</v>
      </c>
      <c r="JN3" s="37" t="s">
        <v>40</v>
      </c>
      <c r="JO3" s="37" t="s">
        <v>40</v>
      </c>
      <c r="JP3" s="37" t="s">
        <v>40</v>
      </c>
      <c r="JQ3" s="37" t="s">
        <v>40</v>
      </c>
      <c r="JR3" s="37" t="s">
        <v>40</v>
      </c>
      <c r="JS3" s="37" t="s">
        <v>40</v>
      </c>
      <c r="JT3" s="37" t="s">
        <v>40</v>
      </c>
      <c r="JU3" s="37" t="s">
        <v>40</v>
      </c>
      <c r="JV3" s="37" t="s">
        <v>40</v>
      </c>
      <c r="JW3" s="37" t="s">
        <v>40</v>
      </c>
      <c r="JX3" s="37" t="s">
        <v>40</v>
      </c>
      <c r="JY3" s="37" t="s">
        <v>40</v>
      </c>
      <c r="JZ3" s="37" t="s">
        <v>40</v>
      </c>
      <c r="KA3" s="37" t="s">
        <v>40</v>
      </c>
      <c r="KB3" s="37" t="s">
        <v>40</v>
      </c>
      <c r="KC3" s="37" t="s">
        <v>40</v>
      </c>
      <c r="KD3" s="37" t="s">
        <v>40</v>
      </c>
      <c r="KE3" s="37" t="s">
        <v>40</v>
      </c>
      <c r="KF3" s="37" t="s">
        <v>40</v>
      </c>
      <c r="KG3" s="37" t="s">
        <v>40</v>
      </c>
      <c r="KH3" s="37" t="s">
        <v>40</v>
      </c>
      <c r="KI3" s="37" t="s">
        <v>40</v>
      </c>
      <c r="KJ3" s="37" t="s">
        <v>40</v>
      </c>
      <c r="KK3" s="37" t="s">
        <v>40</v>
      </c>
      <c r="KL3" s="37" t="s">
        <v>40</v>
      </c>
      <c r="KM3" s="37" t="s">
        <v>40</v>
      </c>
      <c r="KN3" s="37" t="s">
        <v>40</v>
      </c>
      <c r="KO3" s="37" t="s">
        <v>40</v>
      </c>
    </row>
    <row r="4" spans="1:309" x14ac:dyDescent="0.35">
      <c r="A4" s="26" t="s">
        <v>867</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c r="BY4" s="54"/>
      <c r="BZ4" s="54"/>
      <c r="CA4" s="54"/>
      <c r="CB4" s="54"/>
      <c r="CC4" s="54"/>
      <c r="CD4" s="54"/>
      <c r="CE4" s="54"/>
      <c r="CF4" s="54"/>
      <c r="CG4" s="54"/>
      <c r="CH4" s="54"/>
      <c r="CI4" s="54"/>
      <c r="CJ4" s="54"/>
      <c r="CK4" s="54"/>
      <c r="CL4" s="54"/>
      <c r="CM4" s="54"/>
      <c r="CN4" s="54"/>
      <c r="CO4" s="54"/>
      <c r="CP4" s="54"/>
      <c r="CQ4" s="54"/>
      <c r="CR4" s="54"/>
      <c r="CS4" s="54"/>
      <c r="CT4" s="54"/>
      <c r="CU4" s="54"/>
      <c r="CV4" s="54"/>
      <c r="CW4" s="54"/>
      <c r="CX4" s="54"/>
      <c r="CY4" s="54"/>
      <c r="CZ4" s="54"/>
      <c r="DA4" s="54"/>
      <c r="DB4" s="54"/>
      <c r="DC4" s="54"/>
      <c r="DD4" s="54"/>
      <c r="DE4" s="54"/>
      <c r="DF4" s="54"/>
      <c r="DG4" s="54"/>
      <c r="DH4" s="54"/>
      <c r="DI4" s="54"/>
      <c r="DJ4" s="54"/>
      <c r="DK4" s="54"/>
      <c r="DL4" s="54"/>
      <c r="DM4" s="54"/>
      <c r="DN4" s="54"/>
      <c r="DO4" s="54"/>
      <c r="DP4" s="54"/>
      <c r="DQ4" s="54"/>
      <c r="DR4" s="54"/>
      <c r="DS4" s="54"/>
      <c r="DT4" s="54"/>
      <c r="DU4" s="54"/>
      <c r="DV4" s="54"/>
      <c r="DW4" s="54"/>
      <c r="DX4" s="54"/>
      <c r="DY4" s="54"/>
      <c r="DZ4" s="54"/>
      <c r="EA4" s="54"/>
      <c r="EB4" s="54"/>
      <c r="EC4" s="54"/>
      <c r="ED4" s="54"/>
      <c r="EE4" s="54"/>
      <c r="EF4" s="54"/>
      <c r="EG4" s="54"/>
      <c r="EH4" s="54"/>
      <c r="EI4" s="54"/>
      <c r="EJ4" s="54"/>
      <c r="EK4" s="54"/>
      <c r="EL4" s="54"/>
      <c r="EM4" s="54"/>
      <c r="EN4" s="54"/>
      <c r="EO4" s="54"/>
      <c r="EP4" s="54"/>
      <c r="EQ4" s="54"/>
      <c r="ER4" s="54"/>
      <c r="ES4" s="54"/>
      <c r="ET4" s="54"/>
      <c r="EU4" s="54"/>
      <c r="EV4" s="54"/>
      <c r="EW4" s="54"/>
      <c r="EX4" s="54"/>
      <c r="EY4" s="54"/>
      <c r="EZ4" s="54"/>
      <c r="FA4" s="54"/>
      <c r="FB4" s="54"/>
      <c r="FC4" s="54"/>
      <c r="FD4" s="54"/>
      <c r="FE4" s="54"/>
      <c r="FF4" s="54"/>
      <c r="FG4" s="54"/>
      <c r="FH4" s="54"/>
      <c r="FI4" s="54"/>
      <c r="FJ4" s="54"/>
      <c r="FK4" s="54"/>
      <c r="FL4" s="54"/>
      <c r="FM4" s="54"/>
      <c r="FN4" s="54"/>
      <c r="FO4" s="54"/>
      <c r="FP4" s="54"/>
      <c r="FQ4" s="54"/>
      <c r="FR4" s="54"/>
      <c r="FS4" s="54"/>
      <c r="FT4" s="54"/>
      <c r="FU4" s="54"/>
      <c r="FV4" s="54"/>
      <c r="FW4" s="54"/>
      <c r="FX4" s="54"/>
      <c r="FY4" s="54"/>
      <c r="FZ4" s="54"/>
      <c r="GA4" s="54"/>
      <c r="GB4" s="54"/>
      <c r="GC4" s="54"/>
      <c r="GD4" s="54"/>
      <c r="GE4" s="54"/>
      <c r="GF4" s="54"/>
      <c r="GG4" s="54"/>
      <c r="GH4" s="54"/>
      <c r="GI4" s="54"/>
      <c r="GJ4" s="54"/>
      <c r="GK4" s="54"/>
      <c r="GL4" s="54"/>
      <c r="GM4" s="54"/>
      <c r="GN4" s="54"/>
      <c r="GO4" s="54"/>
      <c r="GP4" s="54"/>
      <c r="GQ4" s="54"/>
      <c r="GR4" s="54"/>
      <c r="GS4" s="54"/>
      <c r="GT4" s="54"/>
      <c r="GU4" s="54"/>
      <c r="GV4" s="54"/>
      <c r="GW4" s="54"/>
      <c r="GX4" s="54"/>
      <c r="GY4" s="54"/>
      <c r="GZ4" s="54"/>
      <c r="HA4" s="54"/>
      <c r="HB4" s="54"/>
      <c r="HC4" s="54"/>
      <c r="HD4" s="54"/>
      <c r="HE4" s="54"/>
      <c r="HF4" s="54"/>
      <c r="HG4" s="54"/>
      <c r="HH4" s="54"/>
      <c r="HI4" s="54"/>
      <c r="HJ4" s="54"/>
      <c r="HK4" s="54"/>
      <c r="HL4" s="54"/>
      <c r="HM4" s="54"/>
      <c r="HN4" s="54"/>
      <c r="HO4" s="54"/>
      <c r="HP4" s="54"/>
      <c r="HQ4" s="54"/>
      <c r="HR4" s="54"/>
      <c r="HS4" s="54"/>
      <c r="HT4" s="54"/>
      <c r="HU4" s="54"/>
      <c r="HV4" s="54"/>
      <c r="HW4" s="54"/>
      <c r="HX4" s="54"/>
      <c r="HY4" s="54"/>
      <c r="HZ4" s="54"/>
      <c r="IA4" s="54"/>
      <c r="IB4" s="54"/>
      <c r="IC4" s="54"/>
      <c r="ID4" s="54"/>
      <c r="IE4" s="54"/>
      <c r="IF4" s="54"/>
      <c r="IG4" s="54"/>
      <c r="IH4" s="54"/>
      <c r="II4" s="54"/>
      <c r="IJ4" s="54"/>
      <c r="IK4" s="54"/>
      <c r="IL4" s="54"/>
      <c r="IM4" s="54"/>
      <c r="IN4" s="54"/>
      <c r="IO4" s="54"/>
      <c r="IP4" s="54"/>
      <c r="IQ4" s="54"/>
      <c r="IR4" s="54"/>
      <c r="IS4" s="54"/>
      <c r="IT4" s="54"/>
      <c r="IU4" s="54"/>
      <c r="IV4" s="54"/>
      <c r="IW4" s="54"/>
      <c r="IX4" s="54"/>
      <c r="IY4" s="54"/>
      <c r="IZ4" s="54"/>
      <c r="JA4" s="54"/>
      <c r="JB4" s="54"/>
      <c r="JC4" s="54"/>
      <c r="JD4" s="54"/>
      <c r="JE4" s="54"/>
      <c r="JF4" s="54"/>
      <c r="JG4" s="54"/>
      <c r="JH4" s="54"/>
      <c r="JI4" s="54"/>
      <c r="JJ4" s="54"/>
      <c r="JK4" s="54"/>
      <c r="JL4" s="54"/>
      <c r="JM4" s="54"/>
      <c r="JN4" s="54"/>
      <c r="JO4" s="54"/>
      <c r="JP4" s="54"/>
      <c r="JQ4" s="54"/>
      <c r="JR4" s="54"/>
      <c r="JS4" s="54"/>
      <c r="JT4" s="54"/>
      <c r="JU4" s="54"/>
      <c r="JV4" s="54"/>
      <c r="JW4" s="54"/>
      <c r="JX4" s="54"/>
      <c r="JY4" s="54"/>
      <c r="JZ4" s="54"/>
      <c r="KA4" s="54"/>
      <c r="KB4" s="54"/>
      <c r="KC4" s="54"/>
      <c r="KD4" s="54"/>
      <c r="KE4" s="54"/>
      <c r="KF4" s="54"/>
      <c r="KG4" s="54"/>
      <c r="KH4" s="54"/>
      <c r="KI4" s="54"/>
      <c r="KJ4" s="54"/>
      <c r="KK4" s="54"/>
      <c r="KL4" s="54"/>
      <c r="KM4" s="54"/>
      <c r="KN4" s="54"/>
      <c r="KO4" s="54"/>
      <c r="KW4" s="386" t="s">
        <v>922</v>
      </c>
    </row>
    <row r="5" spans="1:309" x14ac:dyDescent="0.35">
      <c r="A5" s="26" t="s">
        <v>868</v>
      </c>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c r="CE5" s="54"/>
      <c r="CF5" s="54"/>
      <c r="CG5" s="54"/>
      <c r="CH5" s="54"/>
      <c r="CI5" s="54"/>
      <c r="CJ5" s="54"/>
      <c r="CK5" s="54"/>
      <c r="CL5" s="54"/>
      <c r="CM5" s="54"/>
      <c r="CN5" s="54"/>
      <c r="CO5" s="54"/>
      <c r="CP5" s="54"/>
      <c r="CQ5" s="54"/>
      <c r="CR5" s="54"/>
      <c r="CS5" s="54"/>
      <c r="CT5" s="54"/>
      <c r="CU5" s="54"/>
      <c r="CV5" s="54"/>
      <c r="CW5" s="54"/>
      <c r="CX5" s="54"/>
      <c r="CY5" s="54"/>
      <c r="CZ5" s="54"/>
      <c r="DA5" s="54"/>
      <c r="DB5" s="54"/>
      <c r="DC5" s="54"/>
      <c r="DD5" s="54"/>
      <c r="DE5" s="54"/>
      <c r="DF5" s="54"/>
      <c r="DG5" s="54"/>
      <c r="DH5" s="54"/>
      <c r="DI5" s="54"/>
      <c r="DJ5" s="54"/>
      <c r="DK5" s="54"/>
      <c r="DL5" s="54"/>
      <c r="DM5" s="54"/>
      <c r="DN5" s="54"/>
      <c r="DO5" s="54"/>
      <c r="DP5" s="54"/>
      <c r="DQ5" s="54"/>
      <c r="DR5" s="54"/>
      <c r="DS5" s="54"/>
      <c r="DT5" s="54"/>
      <c r="DU5" s="54"/>
      <c r="DV5" s="54"/>
      <c r="DW5" s="54"/>
      <c r="DX5" s="54"/>
      <c r="DY5" s="54"/>
      <c r="DZ5" s="54"/>
      <c r="EA5" s="54"/>
      <c r="EB5" s="54"/>
      <c r="EC5" s="54"/>
      <c r="ED5" s="54"/>
      <c r="EE5" s="54"/>
      <c r="EF5" s="54"/>
      <c r="EG5" s="54"/>
      <c r="EH5" s="54"/>
      <c r="EI5" s="54"/>
      <c r="EJ5" s="54"/>
      <c r="EK5" s="54"/>
      <c r="EL5" s="54"/>
      <c r="EM5" s="54"/>
      <c r="EN5" s="54"/>
      <c r="EO5" s="54"/>
      <c r="EP5" s="54"/>
      <c r="EQ5" s="54"/>
      <c r="ER5" s="54"/>
      <c r="ES5" s="54"/>
      <c r="ET5" s="54"/>
      <c r="EU5" s="54"/>
      <c r="EV5" s="54"/>
      <c r="EW5" s="54"/>
      <c r="EX5" s="54"/>
      <c r="EY5" s="54"/>
      <c r="EZ5" s="54"/>
      <c r="FA5" s="54"/>
      <c r="FB5" s="54"/>
      <c r="FC5" s="54"/>
      <c r="FD5" s="54"/>
      <c r="FE5" s="54"/>
      <c r="FF5" s="54"/>
      <c r="FG5" s="54"/>
      <c r="FH5" s="54"/>
      <c r="FI5" s="54"/>
      <c r="FJ5" s="54"/>
      <c r="FK5" s="54"/>
      <c r="FL5" s="54"/>
      <c r="FM5" s="54"/>
      <c r="FN5" s="54"/>
      <c r="FO5" s="54"/>
      <c r="FP5" s="54"/>
      <c r="FQ5" s="54"/>
      <c r="FR5" s="54"/>
      <c r="FS5" s="54"/>
      <c r="FT5" s="54"/>
      <c r="FU5" s="54"/>
      <c r="FV5" s="54"/>
      <c r="FW5" s="54"/>
      <c r="FX5" s="54"/>
      <c r="FY5" s="54"/>
      <c r="FZ5" s="54"/>
      <c r="GA5" s="54"/>
      <c r="GB5" s="54"/>
      <c r="GC5" s="54"/>
      <c r="GD5" s="54"/>
      <c r="GE5" s="54"/>
      <c r="GF5" s="54"/>
      <c r="GG5" s="54"/>
      <c r="GH5" s="54"/>
      <c r="GI5" s="54"/>
      <c r="GJ5" s="54"/>
      <c r="GK5" s="54"/>
      <c r="GL5" s="54"/>
      <c r="GM5" s="54"/>
      <c r="GN5" s="54"/>
      <c r="GO5" s="54"/>
      <c r="GP5" s="54"/>
      <c r="GQ5" s="54"/>
      <c r="GR5" s="54"/>
      <c r="GS5" s="54"/>
      <c r="GT5" s="54"/>
      <c r="GU5" s="54"/>
      <c r="GV5" s="54"/>
      <c r="GW5" s="54"/>
      <c r="GX5" s="54"/>
      <c r="GY5" s="54"/>
      <c r="GZ5" s="54"/>
      <c r="HA5" s="54"/>
      <c r="HB5" s="54"/>
      <c r="HC5" s="54"/>
      <c r="HD5" s="54"/>
      <c r="HE5" s="54"/>
      <c r="HF5" s="54"/>
      <c r="HG5" s="54"/>
      <c r="HH5" s="54"/>
      <c r="HI5" s="54"/>
      <c r="HJ5" s="54"/>
      <c r="HK5" s="54"/>
      <c r="HL5" s="54"/>
      <c r="HM5" s="54"/>
      <c r="HN5" s="54"/>
      <c r="HO5" s="54"/>
      <c r="HP5" s="54"/>
      <c r="HQ5" s="54"/>
      <c r="HR5" s="54"/>
      <c r="HS5" s="54"/>
      <c r="HT5" s="54"/>
      <c r="HU5" s="54"/>
      <c r="HV5" s="54"/>
      <c r="HW5" s="54"/>
      <c r="HX5" s="54"/>
      <c r="HY5" s="54"/>
      <c r="HZ5" s="54"/>
      <c r="IA5" s="54"/>
      <c r="IB5" s="54"/>
      <c r="IC5" s="54"/>
      <c r="ID5" s="54"/>
      <c r="IE5" s="54"/>
      <c r="IF5" s="54"/>
      <c r="IG5" s="54"/>
      <c r="IH5" s="54"/>
      <c r="II5" s="54"/>
      <c r="IJ5" s="54"/>
      <c r="IK5" s="54"/>
      <c r="IL5" s="54"/>
      <c r="IM5" s="54"/>
      <c r="IN5" s="54"/>
      <c r="IO5" s="54"/>
      <c r="IP5" s="54"/>
      <c r="IQ5" s="54"/>
      <c r="IR5" s="54"/>
      <c r="IS5" s="54"/>
      <c r="IT5" s="54"/>
      <c r="IU5" s="54"/>
      <c r="IV5" s="54"/>
      <c r="IW5" s="54"/>
      <c r="IX5" s="54"/>
      <c r="IY5" s="54"/>
      <c r="IZ5" s="54"/>
      <c r="JA5" s="54"/>
      <c r="JB5" s="54"/>
      <c r="JC5" s="54"/>
      <c r="JD5" s="54"/>
      <c r="JE5" s="54"/>
      <c r="JF5" s="54"/>
      <c r="JG5" s="54"/>
      <c r="JH5" s="54"/>
      <c r="JI5" s="54"/>
      <c r="JJ5" s="54"/>
      <c r="JK5" s="54"/>
      <c r="JL5" s="54"/>
      <c r="JM5" s="54"/>
      <c r="JN5" s="54"/>
      <c r="JO5" s="54"/>
      <c r="JP5" s="54"/>
      <c r="JQ5" s="54"/>
      <c r="JR5" s="54"/>
      <c r="JS5" s="54"/>
      <c r="JT5" s="54"/>
      <c r="JU5" s="54"/>
      <c r="JV5" s="54"/>
      <c r="JW5" s="54"/>
      <c r="JX5" s="54"/>
      <c r="JY5" s="54"/>
      <c r="JZ5" s="54"/>
      <c r="KA5" s="54"/>
      <c r="KB5" s="54"/>
      <c r="KC5" s="54"/>
      <c r="KD5" s="54"/>
      <c r="KE5" s="54"/>
      <c r="KF5" s="54"/>
      <c r="KG5" s="54"/>
      <c r="KH5" s="54"/>
      <c r="KI5" s="54"/>
      <c r="KJ5" s="54"/>
      <c r="KK5" s="54"/>
      <c r="KL5" s="54"/>
      <c r="KM5" s="54"/>
      <c r="KN5" s="54"/>
      <c r="KO5" s="54"/>
      <c r="KW5" s="208" t="s">
        <v>1400</v>
      </c>
    </row>
    <row r="6" spans="1:309" x14ac:dyDescent="0.35">
      <c r="A6" s="26" t="s">
        <v>869</v>
      </c>
      <c r="B6" s="54"/>
      <c r="C6" s="54"/>
      <c r="D6" s="54"/>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c r="DK6" s="54"/>
      <c r="DL6" s="54"/>
      <c r="DM6" s="54"/>
      <c r="DN6" s="54"/>
      <c r="DO6" s="54"/>
      <c r="DP6" s="54"/>
      <c r="DQ6" s="54"/>
      <c r="DR6" s="54"/>
      <c r="DS6" s="54"/>
      <c r="DT6" s="54"/>
      <c r="DU6" s="54"/>
      <c r="DV6" s="54"/>
      <c r="DW6" s="54"/>
      <c r="DX6" s="54"/>
      <c r="DY6" s="54"/>
      <c r="DZ6" s="54"/>
      <c r="EA6" s="54"/>
      <c r="EB6" s="54"/>
      <c r="EC6" s="54"/>
      <c r="ED6" s="54"/>
      <c r="EE6" s="54"/>
      <c r="EF6" s="54"/>
      <c r="EG6" s="54"/>
      <c r="EH6" s="54"/>
      <c r="EI6" s="54"/>
      <c r="EJ6" s="54"/>
      <c r="EK6" s="54"/>
      <c r="EL6" s="54"/>
      <c r="EM6" s="54"/>
      <c r="EN6" s="54"/>
      <c r="EO6" s="54"/>
      <c r="EP6" s="54"/>
      <c r="EQ6" s="54"/>
      <c r="ER6" s="54"/>
      <c r="ES6" s="54"/>
      <c r="ET6" s="54"/>
      <c r="EU6" s="54"/>
      <c r="EV6" s="54"/>
      <c r="EW6" s="54"/>
      <c r="EX6" s="54"/>
      <c r="EY6" s="54"/>
      <c r="EZ6" s="54"/>
      <c r="FA6" s="54"/>
      <c r="FB6" s="54"/>
      <c r="FC6" s="54"/>
      <c r="FD6" s="54"/>
      <c r="FE6" s="54"/>
      <c r="FF6" s="54"/>
      <c r="FG6" s="54"/>
      <c r="FH6" s="54"/>
      <c r="FI6" s="54"/>
      <c r="FJ6" s="54"/>
      <c r="FK6" s="54"/>
      <c r="FL6" s="54"/>
      <c r="FM6" s="54"/>
      <c r="FN6" s="54"/>
      <c r="FO6" s="54"/>
      <c r="FP6" s="54"/>
      <c r="FQ6" s="54"/>
      <c r="FR6" s="54"/>
      <c r="FS6" s="54"/>
      <c r="FT6" s="54"/>
      <c r="FU6" s="54"/>
      <c r="FV6" s="54"/>
      <c r="FW6" s="54"/>
      <c r="FX6" s="54"/>
      <c r="FY6" s="54"/>
      <c r="FZ6" s="54"/>
      <c r="GA6" s="54"/>
      <c r="GB6" s="54"/>
      <c r="GC6" s="54"/>
      <c r="GD6" s="54"/>
      <c r="GE6" s="54"/>
      <c r="GF6" s="54"/>
      <c r="GG6" s="54"/>
      <c r="GH6" s="54"/>
      <c r="GI6" s="54"/>
      <c r="GJ6" s="54"/>
      <c r="GK6" s="54"/>
      <c r="GL6" s="54"/>
      <c r="GM6" s="54"/>
      <c r="GN6" s="54"/>
      <c r="GO6" s="54"/>
      <c r="GP6" s="54"/>
      <c r="GQ6" s="54"/>
      <c r="GR6" s="54"/>
      <c r="GS6" s="54"/>
      <c r="GT6" s="54"/>
      <c r="GU6" s="54"/>
      <c r="GV6" s="54"/>
      <c r="GW6" s="54"/>
      <c r="GX6" s="54"/>
      <c r="GY6" s="54"/>
      <c r="GZ6" s="54"/>
      <c r="HA6" s="54"/>
      <c r="HB6" s="54"/>
      <c r="HC6" s="54"/>
      <c r="HD6" s="54"/>
      <c r="HE6" s="54"/>
      <c r="HF6" s="54"/>
      <c r="HG6" s="54"/>
      <c r="HH6" s="54"/>
      <c r="HI6" s="54"/>
      <c r="HJ6" s="54"/>
      <c r="HK6" s="54"/>
      <c r="HL6" s="54"/>
      <c r="HM6" s="54"/>
      <c r="HN6" s="54"/>
      <c r="HO6" s="54"/>
      <c r="HP6" s="54"/>
      <c r="HQ6" s="54"/>
      <c r="HR6" s="54"/>
      <c r="HS6" s="54"/>
      <c r="HT6" s="54"/>
      <c r="HU6" s="54"/>
      <c r="HV6" s="54"/>
      <c r="HW6" s="54"/>
      <c r="HX6" s="54"/>
      <c r="HY6" s="54"/>
      <c r="HZ6" s="54"/>
      <c r="IA6" s="54"/>
      <c r="IB6" s="54"/>
      <c r="IC6" s="54"/>
      <c r="ID6" s="54"/>
      <c r="IE6" s="54"/>
      <c r="IF6" s="54"/>
      <c r="IG6" s="54"/>
      <c r="IH6" s="54"/>
      <c r="II6" s="54"/>
      <c r="IJ6" s="54"/>
      <c r="IK6" s="54"/>
      <c r="IL6" s="54"/>
      <c r="IM6" s="54"/>
      <c r="IN6" s="54"/>
      <c r="IO6" s="54"/>
      <c r="IP6" s="54"/>
      <c r="IQ6" s="54"/>
      <c r="IR6" s="54"/>
      <c r="IS6" s="54"/>
      <c r="IT6" s="54"/>
      <c r="IU6" s="54"/>
      <c r="IV6" s="54"/>
      <c r="IW6" s="54"/>
      <c r="IX6" s="54"/>
      <c r="IY6" s="54"/>
      <c r="IZ6" s="54"/>
      <c r="JA6" s="54"/>
      <c r="JB6" s="54"/>
      <c r="JC6" s="54"/>
      <c r="JD6" s="54"/>
      <c r="JE6" s="54"/>
      <c r="JF6" s="54"/>
      <c r="JG6" s="54"/>
      <c r="JH6" s="54"/>
      <c r="JI6" s="54"/>
      <c r="JJ6" s="54"/>
      <c r="JK6" s="54"/>
      <c r="JL6" s="54"/>
      <c r="JM6" s="54"/>
      <c r="JN6" s="54"/>
      <c r="JO6" s="54"/>
      <c r="JP6" s="54"/>
      <c r="JQ6" s="54"/>
      <c r="JR6" s="54"/>
      <c r="JS6" s="54"/>
      <c r="JT6" s="54"/>
      <c r="JU6" s="54"/>
      <c r="JV6" s="54"/>
      <c r="JW6" s="54"/>
      <c r="JX6" s="54"/>
      <c r="JY6" s="54"/>
      <c r="JZ6" s="54"/>
      <c r="KA6" s="54"/>
      <c r="KB6" s="54"/>
      <c r="KC6" s="54"/>
      <c r="KD6" s="54"/>
      <c r="KE6" s="54"/>
      <c r="KF6" s="54"/>
      <c r="KG6" s="54"/>
      <c r="KH6" s="54"/>
      <c r="KI6" s="54"/>
      <c r="KJ6" s="54"/>
      <c r="KK6" s="54"/>
      <c r="KL6" s="54"/>
      <c r="KM6" s="54"/>
      <c r="KN6" s="54"/>
      <c r="KO6" s="54"/>
      <c r="KW6" s="208" t="s">
        <v>1401</v>
      </c>
    </row>
    <row r="7" spans="1:309" x14ac:dyDescent="0.35">
      <c r="A7" s="26" t="s">
        <v>870</v>
      </c>
      <c r="B7" s="54"/>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c r="DG7" s="54"/>
      <c r="DH7" s="54"/>
      <c r="DI7" s="54"/>
      <c r="DJ7" s="54"/>
      <c r="DK7" s="54"/>
      <c r="DL7" s="54"/>
      <c r="DM7" s="54"/>
      <c r="DN7" s="54"/>
      <c r="DO7" s="54"/>
      <c r="DP7" s="54"/>
      <c r="DQ7" s="54"/>
      <c r="DR7" s="54"/>
      <c r="DS7" s="54"/>
      <c r="DT7" s="54"/>
      <c r="DU7" s="54"/>
      <c r="DV7" s="54"/>
      <c r="DW7" s="54"/>
      <c r="DX7" s="54"/>
      <c r="DY7" s="54"/>
      <c r="DZ7" s="54"/>
      <c r="EA7" s="54"/>
      <c r="EB7" s="54"/>
      <c r="EC7" s="54"/>
      <c r="ED7" s="54"/>
      <c r="EE7" s="54"/>
      <c r="EF7" s="54"/>
      <c r="EG7" s="54"/>
      <c r="EH7" s="54"/>
      <c r="EI7" s="54"/>
      <c r="EJ7" s="54"/>
      <c r="EK7" s="54"/>
      <c r="EL7" s="54"/>
      <c r="EM7" s="54"/>
      <c r="EN7" s="54"/>
      <c r="EO7" s="54"/>
      <c r="EP7" s="54"/>
      <c r="EQ7" s="54"/>
      <c r="ER7" s="54"/>
      <c r="ES7" s="54"/>
      <c r="ET7" s="54"/>
      <c r="EU7" s="54"/>
      <c r="EV7" s="54"/>
      <c r="EW7" s="54"/>
      <c r="EX7" s="54"/>
      <c r="EY7" s="54"/>
      <c r="EZ7" s="54"/>
      <c r="FA7" s="54"/>
      <c r="FB7" s="54"/>
      <c r="FC7" s="54"/>
      <c r="FD7" s="54"/>
      <c r="FE7" s="54"/>
      <c r="FF7" s="54"/>
      <c r="FG7" s="54"/>
      <c r="FH7" s="54"/>
      <c r="FI7" s="54"/>
      <c r="FJ7" s="54"/>
      <c r="FK7" s="54"/>
      <c r="FL7" s="54"/>
      <c r="FM7" s="54"/>
      <c r="FN7" s="54"/>
      <c r="FO7" s="54"/>
      <c r="FP7" s="54"/>
      <c r="FQ7" s="54"/>
      <c r="FR7" s="54"/>
      <c r="FS7" s="54"/>
      <c r="FT7" s="54"/>
      <c r="FU7" s="54"/>
      <c r="FV7" s="54"/>
      <c r="FW7" s="54"/>
      <c r="FX7" s="54"/>
      <c r="FY7" s="54"/>
      <c r="FZ7" s="54"/>
      <c r="GA7" s="54"/>
      <c r="GB7" s="54"/>
      <c r="GC7" s="54"/>
      <c r="GD7" s="54"/>
      <c r="GE7" s="54"/>
      <c r="GF7" s="54"/>
      <c r="GG7" s="54"/>
      <c r="GH7" s="54"/>
      <c r="GI7" s="54"/>
      <c r="GJ7" s="54"/>
      <c r="GK7" s="54"/>
      <c r="GL7" s="54"/>
      <c r="GM7" s="54"/>
      <c r="GN7" s="54"/>
      <c r="GO7" s="54"/>
      <c r="GP7" s="54"/>
      <c r="GQ7" s="54"/>
      <c r="GR7" s="54"/>
      <c r="GS7" s="54"/>
      <c r="GT7" s="54"/>
      <c r="GU7" s="54"/>
      <c r="GV7" s="54"/>
      <c r="GW7" s="54"/>
      <c r="GX7" s="54"/>
      <c r="GY7" s="54"/>
      <c r="GZ7" s="54"/>
      <c r="HA7" s="54"/>
      <c r="HB7" s="54"/>
      <c r="HC7" s="54"/>
      <c r="HD7" s="54"/>
      <c r="HE7" s="54"/>
      <c r="HF7" s="54"/>
      <c r="HG7" s="54"/>
      <c r="HH7" s="54"/>
      <c r="HI7" s="54"/>
      <c r="HJ7" s="54"/>
      <c r="HK7" s="54"/>
      <c r="HL7" s="54"/>
      <c r="HM7" s="54"/>
      <c r="HN7" s="54"/>
      <c r="HO7" s="54"/>
      <c r="HP7" s="54"/>
      <c r="HQ7" s="54"/>
      <c r="HR7" s="54"/>
      <c r="HS7" s="54"/>
      <c r="HT7" s="54"/>
      <c r="HU7" s="54"/>
      <c r="HV7" s="54"/>
      <c r="HW7" s="54"/>
      <c r="HX7" s="54"/>
      <c r="HY7" s="54"/>
      <c r="HZ7" s="54"/>
      <c r="IA7" s="54"/>
      <c r="IB7" s="54"/>
      <c r="IC7" s="54"/>
      <c r="ID7" s="54"/>
      <c r="IE7" s="54"/>
      <c r="IF7" s="54"/>
      <c r="IG7" s="54"/>
      <c r="IH7" s="54"/>
      <c r="II7" s="54"/>
      <c r="IJ7" s="54"/>
      <c r="IK7" s="54"/>
      <c r="IL7" s="54"/>
      <c r="IM7" s="54"/>
      <c r="IN7" s="54"/>
      <c r="IO7" s="54"/>
      <c r="IP7" s="54"/>
      <c r="IQ7" s="54"/>
      <c r="IR7" s="54"/>
      <c r="IS7" s="54"/>
      <c r="IT7" s="54"/>
      <c r="IU7" s="54"/>
      <c r="IV7" s="54"/>
      <c r="IW7" s="54"/>
      <c r="IX7" s="54"/>
      <c r="IY7" s="54"/>
      <c r="IZ7" s="54"/>
      <c r="JA7" s="54"/>
      <c r="JB7" s="54"/>
      <c r="JC7" s="54"/>
      <c r="JD7" s="54"/>
      <c r="JE7" s="54"/>
      <c r="JF7" s="54"/>
      <c r="JG7" s="54"/>
      <c r="JH7" s="54"/>
      <c r="JI7" s="54"/>
      <c r="JJ7" s="54"/>
      <c r="JK7" s="54"/>
      <c r="JL7" s="54"/>
      <c r="JM7" s="54"/>
      <c r="JN7" s="54"/>
      <c r="JO7" s="54"/>
      <c r="JP7" s="54"/>
      <c r="JQ7" s="54"/>
      <c r="JR7" s="54"/>
      <c r="JS7" s="54"/>
      <c r="JT7" s="54"/>
      <c r="JU7" s="54"/>
      <c r="JV7" s="54"/>
      <c r="JW7" s="54"/>
      <c r="JX7" s="54"/>
      <c r="JY7" s="54"/>
      <c r="JZ7" s="54"/>
      <c r="KA7" s="54"/>
      <c r="KB7" s="54"/>
      <c r="KC7" s="54"/>
      <c r="KD7" s="54"/>
      <c r="KE7" s="54"/>
      <c r="KF7" s="54"/>
      <c r="KG7" s="54"/>
      <c r="KH7" s="54"/>
      <c r="KI7" s="54"/>
      <c r="KJ7" s="54"/>
      <c r="KK7" s="54"/>
      <c r="KL7" s="54"/>
      <c r="KM7" s="54"/>
      <c r="KN7" s="54"/>
      <c r="KO7" s="54"/>
      <c r="KW7" s="208" t="s">
        <v>1402</v>
      </c>
    </row>
    <row r="8" spans="1:309" x14ac:dyDescent="0.35">
      <c r="A8" s="26" t="s">
        <v>871</v>
      </c>
      <c r="B8" s="54"/>
      <c r="C8" s="54"/>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c r="BQ8" s="54"/>
      <c r="BR8" s="54"/>
      <c r="BS8" s="54"/>
      <c r="BT8" s="54"/>
      <c r="BU8" s="54"/>
      <c r="BV8" s="54"/>
      <c r="BW8" s="54"/>
      <c r="BX8" s="54"/>
      <c r="BY8" s="54"/>
      <c r="BZ8" s="54"/>
      <c r="CA8" s="54"/>
      <c r="CB8" s="54"/>
      <c r="CC8" s="54"/>
      <c r="CD8" s="54"/>
      <c r="CE8" s="54"/>
      <c r="CF8" s="54"/>
      <c r="CG8" s="54"/>
      <c r="CH8" s="54"/>
      <c r="CI8" s="54"/>
      <c r="CJ8" s="54"/>
      <c r="CK8" s="54"/>
      <c r="CL8" s="54"/>
      <c r="CM8" s="54"/>
      <c r="CN8" s="54"/>
      <c r="CO8" s="54"/>
      <c r="CP8" s="54"/>
      <c r="CQ8" s="54"/>
      <c r="CR8" s="54"/>
      <c r="CS8" s="54"/>
      <c r="CT8" s="54"/>
      <c r="CU8" s="54"/>
      <c r="CV8" s="54"/>
      <c r="CW8" s="54"/>
      <c r="CX8" s="54"/>
      <c r="CY8" s="54"/>
      <c r="CZ8" s="54"/>
      <c r="DA8" s="54"/>
      <c r="DB8" s="54"/>
      <c r="DC8" s="54"/>
      <c r="DD8" s="54"/>
      <c r="DE8" s="54"/>
      <c r="DF8" s="54"/>
      <c r="DG8" s="54"/>
      <c r="DH8" s="54"/>
      <c r="DI8" s="54"/>
      <c r="DJ8" s="54"/>
      <c r="DK8" s="54"/>
      <c r="DL8" s="54"/>
      <c r="DM8" s="54"/>
      <c r="DN8" s="54"/>
      <c r="DO8" s="54"/>
      <c r="DP8" s="54"/>
      <c r="DQ8" s="54"/>
      <c r="DR8" s="54"/>
      <c r="DS8" s="54"/>
      <c r="DT8" s="54"/>
      <c r="DU8" s="54"/>
      <c r="DV8" s="54"/>
      <c r="DW8" s="54"/>
      <c r="DX8" s="54"/>
      <c r="DY8" s="54"/>
      <c r="DZ8" s="54"/>
      <c r="EA8" s="54"/>
      <c r="EB8" s="54"/>
      <c r="EC8" s="54"/>
      <c r="ED8" s="54"/>
      <c r="EE8" s="54"/>
      <c r="EF8" s="54"/>
      <c r="EG8" s="54"/>
      <c r="EH8" s="54"/>
      <c r="EI8" s="54"/>
      <c r="EJ8" s="54"/>
      <c r="EK8" s="54"/>
      <c r="EL8" s="54"/>
      <c r="EM8" s="54"/>
      <c r="EN8" s="54"/>
      <c r="EO8" s="54"/>
      <c r="EP8" s="54"/>
      <c r="EQ8" s="54"/>
      <c r="ER8" s="54"/>
      <c r="ES8" s="54"/>
      <c r="ET8" s="54"/>
      <c r="EU8" s="54"/>
      <c r="EV8" s="54"/>
      <c r="EW8" s="54"/>
      <c r="EX8" s="54"/>
      <c r="EY8" s="54"/>
      <c r="EZ8" s="54"/>
      <c r="FA8" s="54"/>
      <c r="FB8" s="54"/>
      <c r="FC8" s="54"/>
      <c r="FD8" s="54"/>
      <c r="FE8" s="54"/>
      <c r="FF8" s="54"/>
      <c r="FG8" s="54"/>
      <c r="FH8" s="54"/>
      <c r="FI8" s="54"/>
      <c r="FJ8" s="54"/>
      <c r="FK8" s="54"/>
      <c r="FL8" s="54"/>
      <c r="FM8" s="54"/>
      <c r="FN8" s="54"/>
      <c r="FO8" s="54"/>
      <c r="FP8" s="54"/>
      <c r="FQ8" s="54"/>
      <c r="FR8" s="54"/>
      <c r="FS8" s="54"/>
      <c r="FT8" s="54"/>
      <c r="FU8" s="54"/>
      <c r="FV8" s="54"/>
      <c r="FW8" s="54"/>
      <c r="FX8" s="54"/>
      <c r="FY8" s="54"/>
      <c r="FZ8" s="54"/>
      <c r="GA8" s="54"/>
      <c r="GB8" s="54"/>
      <c r="GC8" s="54"/>
      <c r="GD8" s="54"/>
      <c r="GE8" s="54"/>
      <c r="GF8" s="54"/>
      <c r="GG8" s="54"/>
      <c r="GH8" s="54"/>
      <c r="GI8" s="54"/>
      <c r="GJ8" s="54"/>
      <c r="GK8" s="54"/>
      <c r="GL8" s="54"/>
      <c r="GM8" s="54"/>
      <c r="GN8" s="54"/>
      <c r="GO8" s="54"/>
      <c r="GP8" s="54"/>
      <c r="GQ8" s="54"/>
      <c r="GR8" s="54"/>
      <c r="GS8" s="54"/>
      <c r="GT8" s="54"/>
      <c r="GU8" s="54"/>
      <c r="GV8" s="54"/>
      <c r="GW8" s="54"/>
      <c r="GX8" s="54"/>
      <c r="GY8" s="54"/>
      <c r="GZ8" s="54"/>
      <c r="HA8" s="54"/>
      <c r="HB8" s="54"/>
      <c r="HC8" s="54"/>
      <c r="HD8" s="54"/>
      <c r="HE8" s="54"/>
      <c r="HF8" s="54"/>
      <c r="HG8" s="54"/>
      <c r="HH8" s="54"/>
      <c r="HI8" s="54"/>
      <c r="HJ8" s="54"/>
      <c r="HK8" s="54"/>
      <c r="HL8" s="54"/>
      <c r="HM8" s="54"/>
      <c r="HN8" s="54"/>
      <c r="HO8" s="54"/>
      <c r="HP8" s="54"/>
      <c r="HQ8" s="54"/>
      <c r="HR8" s="54"/>
      <c r="HS8" s="54"/>
      <c r="HT8" s="54"/>
      <c r="HU8" s="54"/>
      <c r="HV8" s="54"/>
      <c r="HW8" s="54"/>
      <c r="HX8" s="54"/>
      <c r="HY8" s="54"/>
      <c r="HZ8" s="54"/>
      <c r="IA8" s="54"/>
      <c r="IB8" s="54"/>
      <c r="IC8" s="54"/>
      <c r="ID8" s="54"/>
      <c r="IE8" s="54"/>
      <c r="IF8" s="54"/>
      <c r="IG8" s="54"/>
      <c r="IH8" s="54"/>
      <c r="II8" s="54"/>
      <c r="IJ8" s="54"/>
      <c r="IK8" s="54"/>
      <c r="IL8" s="54"/>
      <c r="IM8" s="54"/>
      <c r="IN8" s="54"/>
      <c r="IO8" s="54"/>
      <c r="IP8" s="54"/>
      <c r="IQ8" s="54"/>
      <c r="IR8" s="54"/>
      <c r="IS8" s="54"/>
      <c r="IT8" s="54"/>
      <c r="IU8" s="54"/>
      <c r="IV8" s="54"/>
      <c r="IW8" s="54"/>
      <c r="IX8" s="54"/>
      <c r="IY8" s="54"/>
      <c r="IZ8" s="54"/>
      <c r="JA8" s="54"/>
      <c r="JB8" s="54"/>
      <c r="JC8" s="54"/>
      <c r="JD8" s="54"/>
      <c r="JE8" s="54"/>
      <c r="JF8" s="54"/>
      <c r="JG8" s="54"/>
      <c r="JH8" s="54"/>
      <c r="JI8" s="54"/>
      <c r="JJ8" s="54"/>
      <c r="JK8" s="54"/>
      <c r="JL8" s="54"/>
      <c r="JM8" s="54"/>
      <c r="JN8" s="54"/>
      <c r="JO8" s="54"/>
      <c r="JP8" s="54"/>
      <c r="JQ8" s="54"/>
      <c r="JR8" s="54"/>
      <c r="JS8" s="54"/>
      <c r="JT8" s="54"/>
      <c r="JU8" s="54"/>
      <c r="JV8" s="54"/>
      <c r="JW8" s="54"/>
      <c r="JX8" s="54"/>
      <c r="JY8" s="54"/>
      <c r="JZ8" s="54"/>
      <c r="KA8" s="54"/>
      <c r="KB8" s="54"/>
      <c r="KC8" s="54"/>
      <c r="KD8" s="54"/>
      <c r="KE8" s="54"/>
      <c r="KF8" s="54"/>
      <c r="KG8" s="54"/>
      <c r="KH8" s="54"/>
      <c r="KI8" s="54"/>
      <c r="KJ8" s="54"/>
      <c r="KK8" s="54"/>
      <c r="KL8" s="54"/>
      <c r="KM8" s="54"/>
      <c r="KN8" s="54"/>
      <c r="KO8" s="54"/>
      <c r="KW8" s="208" t="s">
        <v>1403</v>
      </c>
    </row>
    <row r="9" spans="1:309" x14ac:dyDescent="0.35">
      <c r="A9" s="26" t="s">
        <v>872</v>
      </c>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c r="HW9" s="54"/>
      <c r="HX9" s="54"/>
      <c r="HY9" s="54"/>
      <c r="HZ9" s="54"/>
      <c r="IA9" s="54"/>
      <c r="IB9" s="54"/>
      <c r="IC9" s="54"/>
      <c r="ID9" s="54"/>
      <c r="IE9" s="54"/>
      <c r="IF9" s="54"/>
      <c r="IG9" s="54"/>
      <c r="IH9" s="54"/>
      <c r="II9" s="54"/>
      <c r="IJ9" s="54"/>
      <c r="IK9" s="54"/>
      <c r="IL9" s="54"/>
      <c r="IM9" s="54"/>
      <c r="IN9" s="54"/>
      <c r="IO9" s="54"/>
      <c r="IP9" s="54"/>
      <c r="IQ9" s="54"/>
      <c r="IR9" s="54"/>
      <c r="IS9" s="54"/>
      <c r="IT9" s="54"/>
      <c r="IU9" s="54"/>
      <c r="IV9" s="54"/>
      <c r="IW9" s="54"/>
      <c r="IX9" s="54"/>
      <c r="IY9" s="54"/>
      <c r="IZ9" s="54"/>
      <c r="JA9" s="54"/>
      <c r="JB9" s="54"/>
      <c r="JC9" s="54"/>
      <c r="JD9" s="54"/>
      <c r="JE9" s="54"/>
      <c r="JF9" s="54"/>
      <c r="JG9" s="54"/>
      <c r="JH9" s="54"/>
      <c r="JI9" s="54"/>
      <c r="JJ9" s="54"/>
      <c r="JK9" s="54"/>
      <c r="JL9" s="54"/>
      <c r="JM9" s="54"/>
      <c r="JN9" s="54"/>
      <c r="JO9" s="54"/>
      <c r="JP9" s="54"/>
      <c r="JQ9" s="54"/>
      <c r="JR9" s="54"/>
      <c r="JS9" s="54"/>
      <c r="JT9" s="54"/>
      <c r="JU9" s="54"/>
      <c r="JV9" s="54"/>
      <c r="JW9" s="54"/>
      <c r="JX9" s="54"/>
      <c r="JY9" s="54"/>
      <c r="JZ9" s="54"/>
      <c r="KA9" s="54"/>
      <c r="KB9" s="54"/>
      <c r="KC9" s="54"/>
      <c r="KD9" s="54"/>
      <c r="KE9" s="54"/>
      <c r="KF9" s="54"/>
      <c r="KG9" s="54"/>
      <c r="KH9" s="54"/>
      <c r="KI9" s="54"/>
      <c r="KJ9" s="54"/>
      <c r="KK9" s="54"/>
      <c r="KL9" s="54"/>
      <c r="KM9" s="54"/>
      <c r="KN9" s="54"/>
      <c r="KO9" s="54"/>
      <c r="KW9" s="208" t="s">
        <v>1404</v>
      </c>
    </row>
    <row r="10" spans="1:309" x14ac:dyDescent="0.35">
      <c r="A10" s="26" t="s">
        <v>873</v>
      </c>
      <c r="B10" s="54"/>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c r="DK10" s="54"/>
      <c r="DL10" s="54"/>
      <c r="DM10" s="54"/>
      <c r="DN10" s="54"/>
      <c r="DO10" s="54"/>
      <c r="DP10" s="54"/>
      <c r="DQ10" s="54"/>
      <c r="DR10" s="54"/>
      <c r="DS10" s="54"/>
      <c r="DT10" s="54"/>
      <c r="DU10" s="54"/>
      <c r="DV10" s="54"/>
      <c r="DW10" s="54"/>
      <c r="DX10" s="54"/>
      <c r="DY10" s="54"/>
      <c r="DZ10" s="54"/>
      <c r="EA10" s="54"/>
      <c r="EB10" s="54"/>
      <c r="EC10" s="54"/>
      <c r="ED10" s="54"/>
      <c r="EE10" s="54"/>
      <c r="EF10" s="54"/>
      <c r="EG10" s="54"/>
      <c r="EH10" s="54"/>
      <c r="EI10" s="54"/>
      <c r="EJ10" s="54"/>
      <c r="EK10" s="54"/>
      <c r="EL10" s="54"/>
      <c r="EM10" s="54"/>
      <c r="EN10" s="54"/>
      <c r="EO10" s="54"/>
      <c r="EP10" s="54"/>
      <c r="EQ10" s="54"/>
      <c r="ER10" s="54"/>
      <c r="ES10" s="54"/>
      <c r="ET10" s="54"/>
      <c r="EU10" s="54"/>
      <c r="EV10" s="54"/>
      <c r="EW10" s="54"/>
      <c r="EX10" s="54"/>
      <c r="EY10" s="54"/>
      <c r="EZ10" s="54"/>
      <c r="FA10" s="54"/>
      <c r="FB10" s="54"/>
      <c r="FC10" s="54"/>
      <c r="FD10" s="54"/>
      <c r="FE10" s="54"/>
      <c r="FF10" s="54"/>
      <c r="FG10" s="54"/>
      <c r="FH10" s="54"/>
      <c r="FI10" s="54"/>
      <c r="FJ10" s="54"/>
      <c r="FK10" s="54"/>
      <c r="FL10" s="54"/>
      <c r="FM10" s="54"/>
      <c r="FN10" s="54"/>
      <c r="FO10" s="54"/>
      <c r="FP10" s="54"/>
      <c r="FQ10" s="54"/>
      <c r="FR10" s="54"/>
      <c r="FS10" s="54"/>
      <c r="FT10" s="54"/>
      <c r="FU10" s="54"/>
      <c r="FV10" s="54"/>
      <c r="FW10" s="54"/>
      <c r="FX10" s="54"/>
      <c r="FY10" s="54"/>
      <c r="FZ10" s="54"/>
      <c r="GA10" s="54"/>
      <c r="GB10" s="54"/>
      <c r="GC10" s="54"/>
      <c r="GD10" s="54"/>
      <c r="GE10" s="54"/>
      <c r="GF10" s="54"/>
      <c r="GG10" s="54"/>
      <c r="GH10" s="54"/>
      <c r="GI10" s="54"/>
      <c r="GJ10" s="54"/>
      <c r="GK10" s="54"/>
      <c r="GL10" s="54"/>
      <c r="GM10" s="54"/>
      <c r="GN10" s="54"/>
      <c r="GO10" s="54"/>
      <c r="GP10" s="54"/>
      <c r="GQ10" s="54"/>
      <c r="GR10" s="54"/>
      <c r="GS10" s="54"/>
      <c r="GT10" s="54"/>
      <c r="GU10" s="54"/>
      <c r="GV10" s="54"/>
      <c r="GW10" s="54"/>
      <c r="GX10" s="54"/>
      <c r="GY10" s="54"/>
      <c r="GZ10" s="54"/>
      <c r="HA10" s="54"/>
      <c r="HB10" s="54"/>
      <c r="HC10" s="54"/>
      <c r="HD10" s="54"/>
      <c r="HE10" s="54"/>
      <c r="HF10" s="54"/>
      <c r="HG10" s="54"/>
      <c r="HH10" s="54"/>
      <c r="HI10" s="54"/>
      <c r="HJ10" s="54"/>
      <c r="HK10" s="54"/>
      <c r="HL10" s="54"/>
      <c r="HM10" s="54"/>
      <c r="HN10" s="54"/>
      <c r="HO10" s="54"/>
      <c r="HP10" s="54"/>
      <c r="HQ10" s="54"/>
      <c r="HR10" s="54"/>
      <c r="HS10" s="54"/>
      <c r="HT10" s="54"/>
      <c r="HU10" s="54"/>
      <c r="HV10" s="54"/>
      <c r="HW10" s="54"/>
      <c r="HX10" s="54"/>
      <c r="HY10" s="54"/>
      <c r="HZ10" s="54"/>
      <c r="IA10" s="54"/>
      <c r="IB10" s="54"/>
      <c r="IC10" s="54"/>
      <c r="ID10" s="54"/>
      <c r="IE10" s="54"/>
      <c r="IF10" s="54"/>
      <c r="IG10" s="54"/>
      <c r="IH10" s="54"/>
      <c r="II10" s="54"/>
      <c r="IJ10" s="54"/>
      <c r="IK10" s="54"/>
      <c r="IL10" s="54"/>
      <c r="IM10" s="54"/>
      <c r="IN10" s="54"/>
      <c r="IO10" s="54"/>
      <c r="IP10" s="54"/>
      <c r="IQ10" s="54"/>
      <c r="IR10" s="54"/>
      <c r="IS10" s="54"/>
      <c r="IT10" s="54"/>
      <c r="IU10" s="54"/>
      <c r="IV10" s="54"/>
      <c r="IW10" s="54"/>
      <c r="IX10" s="54"/>
      <c r="IY10" s="54"/>
      <c r="IZ10" s="54"/>
      <c r="JA10" s="54"/>
      <c r="JB10" s="54"/>
      <c r="JC10" s="54"/>
      <c r="JD10" s="54"/>
      <c r="JE10" s="54"/>
      <c r="JF10" s="54"/>
      <c r="JG10" s="54"/>
      <c r="JH10" s="54"/>
      <c r="JI10" s="54"/>
      <c r="JJ10" s="54"/>
      <c r="JK10" s="54"/>
      <c r="JL10" s="54"/>
      <c r="JM10" s="54"/>
      <c r="JN10" s="54"/>
      <c r="JO10" s="54"/>
      <c r="JP10" s="54"/>
      <c r="JQ10" s="54"/>
      <c r="JR10" s="54"/>
      <c r="JS10" s="54"/>
      <c r="JT10" s="54"/>
      <c r="JU10" s="54"/>
      <c r="JV10" s="54"/>
      <c r="JW10" s="54"/>
      <c r="JX10" s="54"/>
      <c r="JY10" s="54"/>
      <c r="JZ10" s="54"/>
      <c r="KA10" s="54"/>
      <c r="KB10" s="54"/>
      <c r="KC10" s="54"/>
      <c r="KD10" s="54"/>
      <c r="KE10" s="54"/>
      <c r="KF10" s="54"/>
      <c r="KG10" s="54"/>
      <c r="KH10" s="54"/>
      <c r="KI10" s="54"/>
      <c r="KJ10" s="54"/>
      <c r="KK10" s="54"/>
      <c r="KL10" s="54"/>
      <c r="KM10" s="54"/>
      <c r="KN10" s="54"/>
      <c r="KO10" s="54"/>
      <c r="KW10" s="208" t="s">
        <v>1405</v>
      </c>
    </row>
    <row r="11" spans="1:309" x14ac:dyDescent="0.35">
      <c r="A11" s="26" t="s">
        <v>874</v>
      </c>
      <c r="B11" s="54"/>
      <c r="C11" s="54"/>
      <c r="D11" s="54"/>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c r="DK11" s="54"/>
      <c r="DL11" s="54"/>
      <c r="DM11" s="54"/>
      <c r="DN11" s="54"/>
      <c r="DO11" s="54"/>
      <c r="DP11" s="54"/>
      <c r="DQ11" s="54"/>
      <c r="DR11" s="54"/>
      <c r="DS11" s="54"/>
      <c r="DT11" s="54"/>
      <c r="DU11" s="54"/>
      <c r="DV11" s="54"/>
      <c r="DW11" s="54"/>
      <c r="DX11" s="54"/>
      <c r="DY11" s="54"/>
      <c r="DZ11" s="54"/>
      <c r="EA11" s="54"/>
      <c r="EB11" s="54"/>
      <c r="EC11" s="54"/>
      <c r="ED11" s="54"/>
      <c r="EE11" s="54"/>
      <c r="EF11" s="54"/>
      <c r="EG11" s="54"/>
      <c r="EH11" s="54"/>
      <c r="EI11" s="54"/>
      <c r="EJ11" s="54"/>
      <c r="EK11" s="54"/>
      <c r="EL11" s="54"/>
      <c r="EM11" s="54"/>
      <c r="EN11" s="54"/>
      <c r="EO11" s="54"/>
      <c r="EP11" s="54"/>
      <c r="EQ11" s="54"/>
      <c r="ER11" s="54"/>
      <c r="ES11" s="54"/>
      <c r="ET11" s="54"/>
      <c r="EU11" s="54"/>
      <c r="EV11" s="54"/>
      <c r="EW11" s="54"/>
      <c r="EX11" s="54"/>
      <c r="EY11" s="54"/>
      <c r="EZ11" s="54"/>
      <c r="FA11" s="54"/>
      <c r="FB11" s="54"/>
      <c r="FC11" s="54"/>
      <c r="FD11" s="54"/>
      <c r="FE11" s="54"/>
      <c r="FF11" s="54"/>
      <c r="FG11" s="54"/>
      <c r="FH11" s="54"/>
      <c r="FI11" s="54"/>
      <c r="FJ11" s="54"/>
      <c r="FK11" s="54"/>
      <c r="FL11" s="54"/>
      <c r="FM11" s="54"/>
      <c r="FN11" s="54"/>
      <c r="FO11" s="54"/>
      <c r="FP11" s="54"/>
      <c r="FQ11" s="54"/>
      <c r="FR11" s="54"/>
      <c r="FS11" s="54"/>
      <c r="FT11" s="54"/>
      <c r="FU11" s="54"/>
      <c r="FV11" s="54"/>
      <c r="FW11" s="54"/>
      <c r="FX11" s="54"/>
      <c r="FY11" s="54"/>
      <c r="FZ11" s="54"/>
      <c r="GA11" s="54"/>
      <c r="GB11" s="54"/>
      <c r="GC11" s="54"/>
      <c r="GD11" s="54"/>
      <c r="GE11" s="54"/>
      <c r="GF11" s="54"/>
      <c r="GG11" s="54"/>
      <c r="GH11" s="54"/>
      <c r="GI11" s="54"/>
      <c r="GJ11" s="54"/>
      <c r="GK11" s="54"/>
      <c r="GL11" s="54"/>
      <c r="GM11" s="54"/>
      <c r="GN11" s="54"/>
      <c r="GO11" s="54"/>
      <c r="GP11" s="54"/>
      <c r="GQ11" s="54"/>
      <c r="GR11" s="54"/>
      <c r="GS11" s="54"/>
      <c r="GT11" s="54"/>
      <c r="GU11" s="54"/>
      <c r="GV11" s="54"/>
      <c r="GW11" s="54"/>
      <c r="GX11" s="54"/>
      <c r="GY11" s="54"/>
      <c r="GZ11" s="54"/>
      <c r="HA11" s="54"/>
      <c r="HB11" s="54"/>
      <c r="HC11" s="54"/>
      <c r="HD11" s="54"/>
      <c r="HE11" s="54"/>
      <c r="HF11" s="54"/>
      <c r="HG11" s="54"/>
      <c r="HH11" s="54"/>
      <c r="HI11" s="54"/>
      <c r="HJ11" s="54"/>
      <c r="HK11" s="54"/>
      <c r="HL11" s="54"/>
      <c r="HM11" s="54"/>
      <c r="HN11" s="54"/>
      <c r="HO11" s="54"/>
      <c r="HP11" s="54"/>
      <c r="HQ11" s="54"/>
      <c r="HR11" s="54"/>
      <c r="HS11" s="54"/>
      <c r="HT11" s="54"/>
      <c r="HU11" s="54"/>
      <c r="HV11" s="54"/>
      <c r="HW11" s="54"/>
      <c r="HX11" s="54"/>
      <c r="HY11" s="54"/>
      <c r="HZ11" s="54"/>
      <c r="IA11" s="54"/>
      <c r="IB11" s="54"/>
      <c r="IC11" s="54"/>
      <c r="ID11" s="54"/>
      <c r="IE11" s="54"/>
      <c r="IF11" s="54"/>
      <c r="IG11" s="54"/>
      <c r="IH11" s="54"/>
      <c r="II11" s="54"/>
      <c r="IJ11" s="54"/>
      <c r="IK11" s="54"/>
      <c r="IL11" s="54"/>
      <c r="IM11" s="54"/>
      <c r="IN11" s="54"/>
      <c r="IO11" s="54"/>
      <c r="IP11" s="54"/>
      <c r="IQ11" s="54"/>
      <c r="IR11" s="54"/>
      <c r="IS11" s="54"/>
      <c r="IT11" s="54"/>
      <c r="IU11" s="54"/>
      <c r="IV11" s="54"/>
      <c r="IW11" s="54"/>
      <c r="IX11" s="54"/>
      <c r="IY11" s="54"/>
      <c r="IZ11" s="54"/>
      <c r="JA11" s="54"/>
      <c r="JB11" s="54"/>
      <c r="JC11" s="54"/>
      <c r="JD11" s="54"/>
      <c r="JE11" s="54"/>
      <c r="JF11" s="54"/>
      <c r="JG11" s="54"/>
      <c r="JH11" s="54"/>
      <c r="JI11" s="54"/>
      <c r="JJ11" s="54"/>
      <c r="JK11" s="54"/>
      <c r="JL11" s="54"/>
      <c r="JM11" s="54"/>
      <c r="JN11" s="54"/>
      <c r="JO11" s="54"/>
      <c r="JP11" s="54"/>
      <c r="JQ11" s="54"/>
      <c r="JR11" s="54"/>
      <c r="JS11" s="54"/>
      <c r="JT11" s="54"/>
      <c r="JU11" s="54"/>
      <c r="JV11" s="54"/>
      <c r="JW11" s="54"/>
      <c r="JX11" s="54"/>
      <c r="JY11" s="54"/>
      <c r="JZ11" s="54"/>
      <c r="KA11" s="54"/>
      <c r="KB11" s="54"/>
      <c r="KC11" s="54"/>
      <c r="KD11" s="54"/>
      <c r="KE11" s="54"/>
      <c r="KF11" s="54"/>
      <c r="KG11" s="54"/>
      <c r="KH11" s="54"/>
      <c r="KI11" s="54"/>
      <c r="KJ11" s="54"/>
      <c r="KK11" s="54"/>
      <c r="KL11" s="54"/>
      <c r="KM11" s="54"/>
      <c r="KN11" s="54"/>
      <c r="KO11" s="54"/>
      <c r="KW11" s="386" t="s">
        <v>929</v>
      </c>
    </row>
    <row r="12" spans="1:309" x14ac:dyDescent="0.35">
      <c r="A12" s="26" t="s">
        <v>875</v>
      </c>
      <c r="B12" s="54"/>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c r="CP12" s="54"/>
      <c r="CQ12" s="54"/>
      <c r="CR12" s="54"/>
      <c r="CS12" s="54"/>
      <c r="CT12" s="54"/>
      <c r="CU12" s="54"/>
      <c r="CV12" s="54"/>
      <c r="CW12" s="54"/>
      <c r="CX12" s="54"/>
      <c r="CY12" s="54"/>
      <c r="CZ12" s="54"/>
      <c r="DA12" s="54"/>
      <c r="DB12" s="54"/>
      <c r="DC12" s="54"/>
      <c r="DD12" s="54"/>
      <c r="DE12" s="54"/>
      <c r="DF12" s="54"/>
      <c r="DG12" s="54"/>
      <c r="DH12" s="54"/>
      <c r="DI12" s="54"/>
      <c r="DJ12" s="54"/>
      <c r="DK12" s="54"/>
      <c r="DL12" s="54"/>
      <c r="DM12" s="54"/>
      <c r="DN12" s="54"/>
      <c r="DO12" s="54"/>
      <c r="DP12" s="54"/>
      <c r="DQ12" s="54"/>
      <c r="DR12" s="54"/>
      <c r="DS12" s="54"/>
      <c r="DT12" s="54"/>
      <c r="DU12" s="54"/>
      <c r="DV12" s="54"/>
      <c r="DW12" s="54"/>
      <c r="DX12" s="54"/>
      <c r="DY12" s="54"/>
      <c r="DZ12" s="54"/>
      <c r="EA12" s="54"/>
      <c r="EB12" s="54"/>
      <c r="EC12" s="54"/>
      <c r="ED12" s="54"/>
      <c r="EE12" s="54"/>
      <c r="EF12" s="54"/>
      <c r="EG12" s="54"/>
      <c r="EH12" s="54"/>
      <c r="EI12" s="54"/>
      <c r="EJ12" s="54"/>
      <c r="EK12" s="54"/>
      <c r="EL12" s="54"/>
      <c r="EM12" s="54"/>
      <c r="EN12" s="54"/>
      <c r="EO12" s="54"/>
      <c r="EP12" s="54"/>
      <c r="EQ12" s="54"/>
      <c r="ER12" s="54"/>
      <c r="ES12" s="54"/>
      <c r="ET12" s="54"/>
      <c r="EU12" s="54"/>
      <c r="EV12" s="54"/>
      <c r="EW12" s="54"/>
      <c r="EX12" s="54"/>
      <c r="EY12" s="54"/>
      <c r="EZ12" s="54"/>
      <c r="FA12" s="54"/>
      <c r="FB12" s="54"/>
      <c r="FC12" s="54"/>
      <c r="FD12" s="54"/>
      <c r="FE12" s="54"/>
      <c r="FF12" s="54"/>
      <c r="FG12" s="54"/>
      <c r="FH12" s="54"/>
      <c r="FI12" s="54"/>
      <c r="FJ12" s="54"/>
      <c r="FK12" s="54"/>
      <c r="FL12" s="54"/>
      <c r="FM12" s="54"/>
      <c r="FN12" s="54"/>
      <c r="FO12" s="54"/>
      <c r="FP12" s="54"/>
      <c r="FQ12" s="54"/>
      <c r="FR12" s="54"/>
      <c r="FS12" s="54"/>
      <c r="FT12" s="54"/>
      <c r="FU12" s="54"/>
      <c r="FV12" s="54"/>
      <c r="FW12" s="54"/>
      <c r="FX12" s="54"/>
      <c r="FY12" s="54"/>
      <c r="FZ12" s="54"/>
      <c r="GA12" s="54"/>
      <c r="GB12" s="54"/>
      <c r="GC12" s="54"/>
      <c r="GD12" s="54"/>
      <c r="GE12" s="54"/>
      <c r="GF12" s="54"/>
      <c r="GG12" s="54"/>
      <c r="GH12" s="54"/>
      <c r="GI12" s="54"/>
      <c r="GJ12" s="54"/>
      <c r="GK12" s="54"/>
      <c r="GL12" s="54"/>
      <c r="GM12" s="54"/>
      <c r="GN12" s="54"/>
      <c r="GO12" s="54"/>
      <c r="GP12" s="54"/>
      <c r="GQ12" s="54"/>
      <c r="GR12" s="54"/>
      <c r="GS12" s="54"/>
      <c r="GT12" s="54"/>
      <c r="GU12" s="54"/>
      <c r="GV12" s="54"/>
      <c r="GW12" s="54"/>
      <c r="GX12" s="54"/>
      <c r="GY12" s="54"/>
      <c r="GZ12" s="54"/>
      <c r="HA12" s="54"/>
      <c r="HB12" s="54"/>
      <c r="HC12" s="54"/>
      <c r="HD12" s="54"/>
      <c r="HE12" s="54"/>
      <c r="HF12" s="54"/>
      <c r="HG12" s="54"/>
      <c r="HH12" s="54"/>
      <c r="HI12" s="54"/>
      <c r="HJ12" s="54"/>
      <c r="HK12" s="54"/>
      <c r="HL12" s="54"/>
      <c r="HM12" s="54"/>
      <c r="HN12" s="54"/>
      <c r="HO12" s="54"/>
      <c r="HP12" s="54"/>
      <c r="HQ12" s="54"/>
      <c r="HR12" s="54"/>
      <c r="HS12" s="54"/>
      <c r="HT12" s="54"/>
      <c r="HU12" s="54"/>
      <c r="HV12" s="54"/>
      <c r="HW12" s="54"/>
      <c r="HX12" s="54"/>
      <c r="HY12" s="54"/>
      <c r="HZ12" s="54"/>
      <c r="IA12" s="54"/>
      <c r="IB12" s="54"/>
      <c r="IC12" s="54"/>
      <c r="ID12" s="54"/>
      <c r="IE12" s="54"/>
      <c r="IF12" s="54"/>
      <c r="IG12" s="54"/>
      <c r="IH12" s="54"/>
      <c r="II12" s="54"/>
      <c r="IJ12" s="54"/>
      <c r="IK12" s="54"/>
      <c r="IL12" s="54"/>
      <c r="IM12" s="54"/>
      <c r="IN12" s="54"/>
      <c r="IO12" s="54"/>
      <c r="IP12" s="54"/>
      <c r="IQ12" s="54"/>
      <c r="IR12" s="54"/>
      <c r="IS12" s="54"/>
      <c r="IT12" s="54"/>
      <c r="IU12" s="54"/>
      <c r="IV12" s="54"/>
      <c r="IW12" s="54"/>
      <c r="IX12" s="54"/>
      <c r="IY12" s="54"/>
      <c r="IZ12" s="54"/>
      <c r="JA12" s="54"/>
      <c r="JB12" s="54"/>
      <c r="JC12" s="54"/>
      <c r="JD12" s="54"/>
      <c r="JE12" s="54"/>
      <c r="JF12" s="54"/>
      <c r="JG12" s="54"/>
      <c r="JH12" s="54"/>
      <c r="JI12" s="54"/>
      <c r="JJ12" s="54"/>
      <c r="JK12" s="54"/>
      <c r="JL12" s="54"/>
      <c r="JM12" s="54"/>
      <c r="JN12" s="54"/>
      <c r="JO12" s="54"/>
      <c r="JP12" s="54"/>
      <c r="JQ12" s="54"/>
      <c r="JR12" s="54"/>
      <c r="JS12" s="54"/>
      <c r="JT12" s="54"/>
      <c r="JU12" s="54"/>
      <c r="JV12" s="54"/>
      <c r="JW12" s="54"/>
      <c r="JX12" s="54"/>
      <c r="JY12" s="54"/>
      <c r="JZ12" s="54"/>
      <c r="KA12" s="54"/>
      <c r="KB12" s="54"/>
      <c r="KC12" s="54"/>
      <c r="KD12" s="54"/>
      <c r="KE12" s="54"/>
      <c r="KF12" s="54"/>
      <c r="KG12" s="54"/>
      <c r="KH12" s="54"/>
      <c r="KI12" s="54"/>
      <c r="KJ12" s="54"/>
      <c r="KK12" s="54"/>
      <c r="KL12" s="54"/>
      <c r="KM12" s="54"/>
      <c r="KN12" s="54"/>
      <c r="KO12" s="54"/>
      <c r="KW12" s="208" t="s">
        <v>1406</v>
      </c>
    </row>
    <row r="13" spans="1:309" x14ac:dyDescent="0.35">
      <c r="A13" s="26" t="s">
        <v>876</v>
      </c>
      <c r="B13" s="54"/>
      <c r="C13" s="54"/>
      <c r="D13" s="54"/>
      <c r="E13" s="54"/>
      <c r="F13" s="54"/>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c r="CO13" s="54"/>
      <c r="CP13" s="54"/>
      <c r="CQ13" s="54"/>
      <c r="CR13" s="54"/>
      <c r="CS13" s="54"/>
      <c r="CT13" s="54"/>
      <c r="CU13" s="54"/>
      <c r="CV13" s="54"/>
      <c r="CW13" s="54"/>
      <c r="CX13" s="54"/>
      <c r="CY13" s="54"/>
      <c r="CZ13" s="54"/>
      <c r="DA13" s="54"/>
      <c r="DB13" s="54"/>
      <c r="DC13" s="54"/>
      <c r="DD13" s="54"/>
      <c r="DE13" s="54"/>
      <c r="DF13" s="54"/>
      <c r="DG13" s="54"/>
      <c r="DH13" s="54"/>
      <c r="DI13" s="54"/>
      <c r="DJ13" s="54"/>
      <c r="DK13" s="54"/>
      <c r="DL13" s="54"/>
      <c r="DM13" s="54"/>
      <c r="DN13" s="54"/>
      <c r="DO13" s="54"/>
      <c r="DP13" s="54"/>
      <c r="DQ13" s="54"/>
      <c r="DR13" s="54"/>
      <c r="DS13" s="54"/>
      <c r="DT13" s="54"/>
      <c r="DU13" s="54"/>
      <c r="DV13" s="54"/>
      <c r="DW13" s="54"/>
      <c r="DX13" s="54"/>
      <c r="DY13" s="54"/>
      <c r="DZ13" s="54"/>
      <c r="EA13" s="54"/>
      <c r="EB13" s="54"/>
      <c r="EC13" s="54"/>
      <c r="ED13" s="54"/>
      <c r="EE13" s="54"/>
      <c r="EF13" s="54"/>
      <c r="EG13" s="54"/>
      <c r="EH13" s="54"/>
      <c r="EI13" s="54"/>
      <c r="EJ13" s="54"/>
      <c r="EK13" s="54"/>
      <c r="EL13" s="54"/>
      <c r="EM13" s="54"/>
      <c r="EN13" s="54"/>
      <c r="EO13" s="54"/>
      <c r="EP13" s="54"/>
      <c r="EQ13" s="54"/>
      <c r="ER13" s="54"/>
      <c r="ES13" s="54"/>
      <c r="ET13" s="54"/>
      <c r="EU13" s="54"/>
      <c r="EV13" s="54"/>
      <c r="EW13" s="54"/>
      <c r="EX13" s="54"/>
      <c r="EY13" s="54"/>
      <c r="EZ13" s="54"/>
      <c r="FA13" s="54"/>
      <c r="FB13" s="54"/>
      <c r="FC13" s="54"/>
      <c r="FD13" s="54"/>
      <c r="FE13" s="54"/>
      <c r="FF13" s="54"/>
      <c r="FG13" s="54"/>
      <c r="FH13" s="54"/>
      <c r="FI13" s="54"/>
      <c r="FJ13" s="54"/>
      <c r="FK13" s="54"/>
      <c r="FL13" s="54"/>
      <c r="FM13" s="54"/>
      <c r="FN13" s="54"/>
      <c r="FO13" s="54"/>
      <c r="FP13" s="54"/>
      <c r="FQ13" s="54"/>
      <c r="FR13" s="54"/>
      <c r="FS13" s="54"/>
      <c r="FT13" s="54"/>
      <c r="FU13" s="54"/>
      <c r="FV13" s="54"/>
      <c r="FW13" s="54"/>
      <c r="FX13" s="54"/>
      <c r="FY13" s="54"/>
      <c r="FZ13" s="54"/>
      <c r="GA13" s="54"/>
      <c r="GB13" s="54"/>
      <c r="GC13" s="54"/>
      <c r="GD13" s="54"/>
      <c r="GE13" s="54"/>
      <c r="GF13" s="54"/>
      <c r="GG13" s="54"/>
      <c r="GH13" s="54"/>
      <c r="GI13" s="54"/>
      <c r="GJ13" s="54"/>
      <c r="GK13" s="54"/>
      <c r="GL13" s="54"/>
      <c r="GM13" s="54"/>
      <c r="GN13" s="54"/>
      <c r="GO13" s="54"/>
      <c r="GP13" s="54"/>
      <c r="GQ13" s="54"/>
      <c r="GR13" s="54"/>
      <c r="GS13" s="54"/>
      <c r="GT13" s="54"/>
      <c r="GU13" s="54"/>
      <c r="GV13" s="54"/>
      <c r="GW13" s="54"/>
      <c r="GX13" s="54"/>
      <c r="GY13" s="54"/>
      <c r="GZ13" s="54"/>
      <c r="HA13" s="54"/>
      <c r="HB13" s="54"/>
      <c r="HC13" s="54"/>
      <c r="HD13" s="54"/>
      <c r="HE13" s="54"/>
      <c r="HF13" s="54"/>
      <c r="HG13" s="54"/>
      <c r="HH13" s="54"/>
      <c r="HI13" s="54"/>
      <c r="HJ13" s="54"/>
      <c r="HK13" s="54"/>
      <c r="HL13" s="54"/>
      <c r="HM13" s="54"/>
      <c r="HN13" s="54"/>
      <c r="HO13" s="54"/>
      <c r="HP13" s="54"/>
      <c r="HQ13" s="54"/>
      <c r="HR13" s="54"/>
      <c r="HS13" s="54"/>
      <c r="HT13" s="54"/>
      <c r="HU13" s="54"/>
      <c r="HV13" s="54"/>
      <c r="HW13" s="54"/>
      <c r="HX13" s="54"/>
      <c r="HY13" s="54"/>
      <c r="HZ13" s="54"/>
      <c r="IA13" s="54"/>
      <c r="IB13" s="54"/>
      <c r="IC13" s="54"/>
      <c r="ID13" s="54"/>
      <c r="IE13" s="54"/>
      <c r="IF13" s="54"/>
      <c r="IG13" s="54"/>
      <c r="IH13" s="54"/>
      <c r="II13" s="54"/>
      <c r="IJ13" s="54"/>
      <c r="IK13" s="54"/>
      <c r="IL13" s="54"/>
      <c r="IM13" s="54"/>
      <c r="IN13" s="54"/>
      <c r="IO13" s="54"/>
      <c r="IP13" s="54"/>
      <c r="IQ13" s="54"/>
      <c r="IR13" s="54"/>
      <c r="IS13" s="54"/>
      <c r="IT13" s="54"/>
      <c r="IU13" s="54"/>
      <c r="IV13" s="54"/>
      <c r="IW13" s="54"/>
      <c r="IX13" s="54"/>
      <c r="IY13" s="54"/>
      <c r="IZ13" s="54"/>
      <c r="JA13" s="54"/>
      <c r="JB13" s="54"/>
      <c r="JC13" s="54"/>
      <c r="JD13" s="54"/>
      <c r="JE13" s="54"/>
      <c r="JF13" s="54"/>
      <c r="JG13" s="54"/>
      <c r="JH13" s="54"/>
      <c r="JI13" s="54"/>
      <c r="JJ13" s="54"/>
      <c r="JK13" s="54"/>
      <c r="JL13" s="54"/>
      <c r="JM13" s="54"/>
      <c r="JN13" s="54"/>
      <c r="JO13" s="54"/>
      <c r="JP13" s="54"/>
      <c r="JQ13" s="54"/>
      <c r="JR13" s="54"/>
      <c r="JS13" s="54"/>
      <c r="JT13" s="54"/>
      <c r="JU13" s="54"/>
      <c r="JV13" s="54"/>
      <c r="JW13" s="54"/>
      <c r="JX13" s="54"/>
      <c r="JY13" s="54"/>
      <c r="JZ13" s="54"/>
      <c r="KA13" s="54"/>
      <c r="KB13" s="54"/>
      <c r="KC13" s="54"/>
      <c r="KD13" s="54"/>
      <c r="KE13" s="54"/>
      <c r="KF13" s="54"/>
      <c r="KG13" s="54"/>
      <c r="KH13" s="54"/>
      <c r="KI13" s="54"/>
      <c r="KJ13" s="54"/>
      <c r="KK13" s="54"/>
      <c r="KL13" s="54"/>
      <c r="KM13" s="54"/>
      <c r="KN13" s="54"/>
      <c r="KO13" s="54"/>
      <c r="KW13" s="208" t="s">
        <v>1407</v>
      </c>
    </row>
    <row r="14" spans="1:309" x14ac:dyDescent="0.35">
      <c r="A14" s="26" t="s">
        <v>877</v>
      </c>
      <c r="B14" s="54"/>
      <c r="C14" s="54"/>
      <c r="D14" s="54"/>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c r="BX14" s="54"/>
      <c r="BY14" s="54"/>
      <c r="BZ14" s="54"/>
      <c r="CA14" s="54"/>
      <c r="CB14" s="54"/>
      <c r="CC14" s="54"/>
      <c r="CD14" s="54"/>
      <c r="CE14" s="54"/>
      <c r="CF14" s="54"/>
      <c r="CG14" s="54"/>
      <c r="CH14" s="54"/>
      <c r="CI14" s="54"/>
      <c r="CJ14" s="54"/>
      <c r="CK14" s="54"/>
      <c r="CL14" s="54"/>
      <c r="CM14" s="54"/>
      <c r="CN14" s="54"/>
      <c r="CO14" s="54"/>
      <c r="CP14" s="54"/>
      <c r="CQ14" s="54"/>
      <c r="CR14" s="54"/>
      <c r="CS14" s="54"/>
      <c r="CT14" s="54"/>
      <c r="CU14" s="54"/>
      <c r="CV14" s="54"/>
      <c r="CW14" s="54"/>
      <c r="CX14" s="54"/>
      <c r="CY14" s="54"/>
      <c r="CZ14" s="54"/>
      <c r="DA14" s="54"/>
      <c r="DB14" s="54"/>
      <c r="DC14" s="54"/>
      <c r="DD14" s="54"/>
      <c r="DE14" s="54"/>
      <c r="DF14" s="54"/>
      <c r="DG14" s="54"/>
      <c r="DH14" s="54"/>
      <c r="DI14" s="54"/>
      <c r="DJ14" s="54"/>
      <c r="DK14" s="54"/>
      <c r="DL14" s="54"/>
      <c r="DM14" s="54"/>
      <c r="DN14" s="54"/>
      <c r="DO14" s="54"/>
      <c r="DP14" s="54"/>
      <c r="DQ14" s="54"/>
      <c r="DR14" s="54"/>
      <c r="DS14" s="54"/>
      <c r="DT14" s="54"/>
      <c r="DU14" s="54"/>
      <c r="DV14" s="54"/>
      <c r="DW14" s="54"/>
      <c r="DX14" s="54"/>
      <c r="DY14" s="54"/>
      <c r="DZ14" s="54"/>
      <c r="EA14" s="54"/>
      <c r="EB14" s="54"/>
      <c r="EC14" s="54"/>
      <c r="ED14" s="54"/>
      <c r="EE14" s="54"/>
      <c r="EF14" s="54"/>
      <c r="EG14" s="54"/>
      <c r="EH14" s="54"/>
      <c r="EI14" s="54"/>
      <c r="EJ14" s="54"/>
      <c r="EK14" s="54"/>
      <c r="EL14" s="54"/>
      <c r="EM14" s="54"/>
      <c r="EN14" s="54"/>
      <c r="EO14" s="54"/>
      <c r="EP14" s="54"/>
      <c r="EQ14" s="54"/>
      <c r="ER14" s="54"/>
      <c r="ES14" s="54"/>
      <c r="ET14" s="54"/>
      <c r="EU14" s="54"/>
      <c r="EV14" s="54"/>
      <c r="EW14" s="54"/>
      <c r="EX14" s="54"/>
      <c r="EY14" s="54"/>
      <c r="EZ14" s="54"/>
      <c r="FA14" s="54"/>
      <c r="FB14" s="54"/>
      <c r="FC14" s="54"/>
      <c r="FD14" s="54"/>
      <c r="FE14" s="54"/>
      <c r="FF14" s="54"/>
      <c r="FG14" s="54"/>
      <c r="FH14" s="54"/>
      <c r="FI14" s="54"/>
      <c r="FJ14" s="54"/>
      <c r="FK14" s="54"/>
      <c r="FL14" s="54"/>
      <c r="FM14" s="54"/>
      <c r="FN14" s="54"/>
      <c r="FO14" s="54"/>
      <c r="FP14" s="54"/>
      <c r="FQ14" s="54"/>
      <c r="FR14" s="54"/>
      <c r="FS14" s="54"/>
      <c r="FT14" s="54"/>
      <c r="FU14" s="54"/>
      <c r="FV14" s="54"/>
      <c r="FW14" s="54"/>
      <c r="FX14" s="54"/>
      <c r="FY14" s="54"/>
      <c r="FZ14" s="54"/>
      <c r="GA14" s="54"/>
      <c r="GB14" s="54"/>
      <c r="GC14" s="54"/>
      <c r="GD14" s="54"/>
      <c r="GE14" s="54"/>
      <c r="GF14" s="54"/>
      <c r="GG14" s="54"/>
      <c r="GH14" s="54"/>
      <c r="GI14" s="54"/>
      <c r="GJ14" s="54"/>
      <c r="GK14" s="54"/>
      <c r="GL14" s="54"/>
      <c r="GM14" s="54"/>
      <c r="GN14" s="54"/>
      <c r="GO14" s="54"/>
      <c r="GP14" s="54"/>
      <c r="GQ14" s="54"/>
      <c r="GR14" s="54"/>
      <c r="GS14" s="54"/>
      <c r="GT14" s="54"/>
      <c r="GU14" s="54"/>
      <c r="GV14" s="54"/>
      <c r="GW14" s="54"/>
      <c r="GX14" s="54"/>
      <c r="GY14" s="54"/>
      <c r="GZ14" s="54"/>
      <c r="HA14" s="54"/>
      <c r="HB14" s="54"/>
      <c r="HC14" s="54"/>
      <c r="HD14" s="54"/>
      <c r="HE14" s="54"/>
      <c r="HF14" s="54"/>
      <c r="HG14" s="54"/>
      <c r="HH14" s="54"/>
      <c r="HI14" s="54"/>
      <c r="HJ14" s="54"/>
      <c r="HK14" s="54"/>
      <c r="HL14" s="54"/>
      <c r="HM14" s="54"/>
      <c r="HN14" s="54"/>
      <c r="HO14" s="54"/>
      <c r="HP14" s="54"/>
      <c r="HQ14" s="54"/>
      <c r="HR14" s="54"/>
      <c r="HS14" s="54"/>
      <c r="HT14" s="54"/>
      <c r="HU14" s="54"/>
      <c r="HV14" s="54"/>
      <c r="HW14" s="54"/>
      <c r="HX14" s="54"/>
      <c r="HY14" s="54"/>
      <c r="HZ14" s="54"/>
      <c r="IA14" s="54"/>
      <c r="IB14" s="54"/>
      <c r="IC14" s="54"/>
      <c r="ID14" s="54"/>
      <c r="IE14" s="54"/>
      <c r="IF14" s="54"/>
      <c r="IG14" s="54"/>
      <c r="IH14" s="54"/>
      <c r="II14" s="54"/>
      <c r="IJ14" s="54"/>
      <c r="IK14" s="54"/>
      <c r="IL14" s="54"/>
      <c r="IM14" s="54"/>
      <c r="IN14" s="54"/>
      <c r="IO14" s="54"/>
      <c r="IP14" s="54"/>
      <c r="IQ14" s="54"/>
      <c r="IR14" s="54"/>
      <c r="IS14" s="54"/>
      <c r="IT14" s="54"/>
      <c r="IU14" s="54"/>
      <c r="IV14" s="54"/>
      <c r="IW14" s="54"/>
      <c r="IX14" s="54"/>
      <c r="IY14" s="54"/>
      <c r="IZ14" s="54"/>
      <c r="JA14" s="54"/>
      <c r="JB14" s="54"/>
      <c r="JC14" s="54"/>
      <c r="JD14" s="54"/>
      <c r="JE14" s="54"/>
      <c r="JF14" s="54"/>
      <c r="JG14" s="54"/>
      <c r="JH14" s="54"/>
      <c r="JI14" s="54"/>
      <c r="JJ14" s="54"/>
      <c r="JK14" s="54"/>
      <c r="JL14" s="54"/>
      <c r="JM14" s="54"/>
      <c r="JN14" s="54"/>
      <c r="JO14" s="54"/>
      <c r="JP14" s="54"/>
      <c r="JQ14" s="54"/>
      <c r="JR14" s="54"/>
      <c r="JS14" s="54"/>
      <c r="JT14" s="54"/>
      <c r="JU14" s="54"/>
      <c r="JV14" s="54"/>
      <c r="JW14" s="54"/>
      <c r="JX14" s="54"/>
      <c r="JY14" s="54"/>
      <c r="JZ14" s="54"/>
      <c r="KA14" s="54"/>
      <c r="KB14" s="54"/>
      <c r="KC14" s="54"/>
      <c r="KD14" s="54"/>
      <c r="KE14" s="54"/>
      <c r="KF14" s="54"/>
      <c r="KG14" s="54"/>
      <c r="KH14" s="54"/>
      <c r="KI14" s="54"/>
      <c r="KJ14" s="54"/>
      <c r="KK14" s="54"/>
      <c r="KL14" s="54"/>
      <c r="KM14" s="54"/>
      <c r="KN14" s="54"/>
      <c r="KO14" s="54"/>
      <c r="KW14" s="208" t="s">
        <v>1408</v>
      </c>
    </row>
    <row r="15" spans="1:309" x14ac:dyDescent="0.35">
      <c r="A15" s="26" t="s">
        <v>878</v>
      </c>
      <c r="B15" s="54"/>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c r="CJ15" s="54"/>
      <c r="CK15" s="54"/>
      <c r="CL15" s="54"/>
      <c r="CM15" s="54"/>
      <c r="CN15" s="54"/>
      <c r="CO15" s="54"/>
      <c r="CP15" s="54"/>
      <c r="CQ15" s="54"/>
      <c r="CR15" s="54"/>
      <c r="CS15" s="54"/>
      <c r="CT15" s="54"/>
      <c r="CU15" s="54"/>
      <c r="CV15" s="54"/>
      <c r="CW15" s="54"/>
      <c r="CX15" s="54"/>
      <c r="CY15" s="54"/>
      <c r="CZ15" s="54"/>
      <c r="DA15" s="54"/>
      <c r="DB15" s="54"/>
      <c r="DC15" s="54"/>
      <c r="DD15" s="54"/>
      <c r="DE15" s="54"/>
      <c r="DF15" s="54"/>
      <c r="DG15" s="54"/>
      <c r="DH15" s="54"/>
      <c r="DI15" s="54"/>
      <c r="DJ15" s="54"/>
      <c r="DK15" s="54"/>
      <c r="DL15" s="54"/>
      <c r="DM15" s="54"/>
      <c r="DN15" s="54"/>
      <c r="DO15" s="54"/>
      <c r="DP15" s="54"/>
      <c r="DQ15" s="54"/>
      <c r="DR15" s="54"/>
      <c r="DS15" s="54"/>
      <c r="DT15" s="54"/>
      <c r="DU15" s="54"/>
      <c r="DV15" s="54"/>
      <c r="DW15" s="54"/>
      <c r="DX15" s="54"/>
      <c r="DY15" s="54"/>
      <c r="DZ15" s="54"/>
      <c r="EA15" s="54"/>
      <c r="EB15" s="54"/>
      <c r="EC15" s="54"/>
      <c r="ED15" s="54"/>
      <c r="EE15" s="54"/>
      <c r="EF15" s="54"/>
      <c r="EG15" s="54"/>
      <c r="EH15" s="54"/>
      <c r="EI15" s="54"/>
      <c r="EJ15" s="54"/>
      <c r="EK15" s="54"/>
      <c r="EL15" s="54"/>
      <c r="EM15" s="54"/>
      <c r="EN15" s="54"/>
      <c r="EO15" s="54"/>
      <c r="EP15" s="54"/>
      <c r="EQ15" s="54"/>
      <c r="ER15" s="54"/>
      <c r="ES15" s="54"/>
      <c r="ET15" s="54"/>
      <c r="EU15" s="54"/>
      <c r="EV15" s="54"/>
      <c r="EW15" s="54"/>
      <c r="EX15" s="54"/>
      <c r="EY15" s="54"/>
      <c r="EZ15" s="54"/>
      <c r="FA15" s="54"/>
      <c r="FB15" s="54"/>
      <c r="FC15" s="54"/>
      <c r="FD15" s="54"/>
      <c r="FE15" s="54"/>
      <c r="FF15" s="54"/>
      <c r="FG15" s="54"/>
      <c r="FH15" s="54"/>
      <c r="FI15" s="54"/>
      <c r="FJ15" s="54"/>
      <c r="FK15" s="54"/>
      <c r="FL15" s="54"/>
      <c r="FM15" s="54"/>
      <c r="FN15" s="54"/>
      <c r="FO15" s="54"/>
      <c r="FP15" s="54"/>
      <c r="FQ15" s="54"/>
      <c r="FR15" s="54"/>
      <c r="FS15" s="54"/>
      <c r="FT15" s="54"/>
      <c r="FU15" s="54"/>
      <c r="FV15" s="54"/>
      <c r="FW15" s="54"/>
      <c r="FX15" s="54"/>
      <c r="FY15" s="54"/>
      <c r="FZ15" s="54"/>
      <c r="GA15" s="54"/>
      <c r="GB15" s="54"/>
      <c r="GC15" s="54"/>
      <c r="GD15" s="54"/>
      <c r="GE15" s="54"/>
      <c r="GF15" s="54"/>
      <c r="GG15" s="54"/>
      <c r="GH15" s="54"/>
      <c r="GI15" s="54"/>
      <c r="GJ15" s="54"/>
      <c r="GK15" s="54"/>
      <c r="GL15" s="54"/>
      <c r="GM15" s="54"/>
      <c r="GN15" s="54"/>
      <c r="GO15" s="54"/>
      <c r="GP15" s="54"/>
      <c r="GQ15" s="54"/>
      <c r="GR15" s="54"/>
      <c r="GS15" s="54"/>
      <c r="GT15" s="54"/>
      <c r="GU15" s="54"/>
      <c r="GV15" s="54"/>
      <c r="GW15" s="54"/>
      <c r="GX15" s="54"/>
      <c r="GY15" s="54"/>
      <c r="GZ15" s="54"/>
      <c r="HA15" s="54"/>
      <c r="HB15" s="54"/>
      <c r="HC15" s="54"/>
      <c r="HD15" s="54"/>
      <c r="HE15" s="54"/>
      <c r="HF15" s="54"/>
      <c r="HG15" s="54"/>
      <c r="HH15" s="54"/>
      <c r="HI15" s="54"/>
      <c r="HJ15" s="54"/>
      <c r="HK15" s="54"/>
      <c r="HL15" s="54"/>
      <c r="HM15" s="54"/>
      <c r="HN15" s="54"/>
      <c r="HO15" s="54"/>
      <c r="HP15" s="54"/>
      <c r="HQ15" s="54"/>
      <c r="HR15" s="54"/>
      <c r="HS15" s="54"/>
      <c r="HT15" s="54"/>
      <c r="HU15" s="54"/>
      <c r="HV15" s="54"/>
      <c r="HW15" s="54"/>
      <c r="HX15" s="54"/>
      <c r="HY15" s="54"/>
      <c r="HZ15" s="54"/>
      <c r="IA15" s="54"/>
      <c r="IB15" s="54"/>
      <c r="IC15" s="54"/>
      <c r="ID15" s="54"/>
      <c r="IE15" s="54"/>
      <c r="IF15" s="54"/>
      <c r="IG15" s="54"/>
      <c r="IH15" s="54"/>
      <c r="II15" s="54"/>
      <c r="IJ15" s="54"/>
      <c r="IK15" s="54"/>
      <c r="IL15" s="54"/>
      <c r="IM15" s="54"/>
      <c r="IN15" s="54"/>
      <c r="IO15" s="54"/>
      <c r="IP15" s="54"/>
      <c r="IQ15" s="54"/>
      <c r="IR15" s="54"/>
      <c r="IS15" s="54"/>
      <c r="IT15" s="54"/>
      <c r="IU15" s="54"/>
      <c r="IV15" s="54"/>
      <c r="IW15" s="54"/>
      <c r="IX15" s="54"/>
      <c r="IY15" s="54"/>
      <c r="IZ15" s="54"/>
      <c r="JA15" s="54"/>
      <c r="JB15" s="54"/>
      <c r="JC15" s="54"/>
      <c r="JD15" s="54"/>
      <c r="JE15" s="54"/>
      <c r="JF15" s="54"/>
      <c r="JG15" s="54"/>
      <c r="JH15" s="54"/>
      <c r="JI15" s="54"/>
      <c r="JJ15" s="54"/>
      <c r="JK15" s="54"/>
      <c r="JL15" s="54"/>
      <c r="JM15" s="54"/>
      <c r="JN15" s="54"/>
      <c r="JO15" s="54"/>
      <c r="JP15" s="54"/>
      <c r="JQ15" s="54"/>
      <c r="JR15" s="54"/>
      <c r="JS15" s="54"/>
      <c r="JT15" s="54"/>
      <c r="JU15" s="54"/>
      <c r="JV15" s="54"/>
      <c r="JW15" s="54"/>
      <c r="JX15" s="54"/>
      <c r="JY15" s="54"/>
      <c r="JZ15" s="54"/>
      <c r="KA15" s="54"/>
      <c r="KB15" s="54"/>
      <c r="KC15" s="54"/>
      <c r="KD15" s="54"/>
      <c r="KE15" s="54"/>
      <c r="KF15" s="54"/>
      <c r="KG15" s="54"/>
      <c r="KH15" s="54"/>
      <c r="KI15" s="54"/>
      <c r="KJ15" s="54"/>
      <c r="KK15" s="54"/>
      <c r="KL15" s="54"/>
      <c r="KM15" s="54"/>
      <c r="KN15" s="54"/>
      <c r="KO15" s="54"/>
      <c r="KW15" s="208" t="s">
        <v>1409</v>
      </c>
    </row>
    <row r="16" spans="1:309" x14ac:dyDescent="0.35">
      <c r="A16" s="26" t="s">
        <v>879</v>
      </c>
      <c r="B16" s="54"/>
      <c r="C16" s="54"/>
      <c r="D16" s="54"/>
      <c r="E16" s="54"/>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54"/>
      <c r="CM16" s="54"/>
      <c r="CN16" s="54"/>
      <c r="CO16" s="54"/>
      <c r="CP16" s="54"/>
      <c r="CQ16" s="54"/>
      <c r="CR16" s="54"/>
      <c r="CS16" s="54"/>
      <c r="CT16" s="54"/>
      <c r="CU16" s="54"/>
      <c r="CV16" s="54"/>
      <c r="CW16" s="54"/>
      <c r="CX16" s="54"/>
      <c r="CY16" s="54"/>
      <c r="CZ16" s="54"/>
      <c r="DA16" s="54"/>
      <c r="DB16" s="54"/>
      <c r="DC16" s="54"/>
      <c r="DD16" s="54"/>
      <c r="DE16" s="54"/>
      <c r="DF16" s="54"/>
      <c r="DG16" s="54"/>
      <c r="DH16" s="54"/>
      <c r="DI16" s="54"/>
      <c r="DJ16" s="54"/>
      <c r="DK16" s="54"/>
      <c r="DL16" s="54"/>
      <c r="DM16" s="54"/>
      <c r="DN16" s="54"/>
      <c r="DO16" s="54"/>
      <c r="DP16" s="54"/>
      <c r="DQ16" s="54"/>
      <c r="DR16" s="54"/>
      <c r="DS16" s="54"/>
      <c r="DT16" s="54"/>
      <c r="DU16" s="54"/>
      <c r="DV16" s="54"/>
      <c r="DW16" s="54"/>
      <c r="DX16" s="54"/>
      <c r="DY16" s="54"/>
      <c r="DZ16" s="54"/>
      <c r="EA16" s="54"/>
      <c r="EB16" s="54"/>
      <c r="EC16" s="54"/>
      <c r="ED16" s="54"/>
      <c r="EE16" s="54"/>
      <c r="EF16" s="54"/>
      <c r="EG16" s="54"/>
      <c r="EH16" s="54"/>
      <c r="EI16" s="54"/>
      <c r="EJ16" s="54"/>
      <c r="EK16" s="54"/>
      <c r="EL16" s="54"/>
      <c r="EM16" s="54"/>
      <c r="EN16" s="54"/>
      <c r="EO16" s="54"/>
      <c r="EP16" s="54"/>
      <c r="EQ16" s="54"/>
      <c r="ER16" s="54"/>
      <c r="ES16" s="54"/>
      <c r="ET16" s="54"/>
      <c r="EU16" s="54"/>
      <c r="EV16" s="54"/>
      <c r="EW16" s="54"/>
      <c r="EX16" s="54"/>
      <c r="EY16" s="54"/>
      <c r="EZ16" s="54"/>
      <c r="FA16" s="54"/>
      <c r="FB16" s="54"/>
      <c r="FC16" s="54"/>
      <c r="FD16" s="54"/>
      <c r="FE16" s="54"/>
      <c r="FF16" s="54"/>
      <c r="FG16" s="54"/>
      <c r="FH16" s="54"/>
      <c r="FI16" s="54"/>
      <c r="FJ16" s="54"/>
      <c r="FK16" s="54"/>
      <c r="FL16" s="54"/>
      <c r="FM16" s="54"/>
      <c r="FN16" s="54"/>
      <c r="FO16" s="54"/>
      <c r="FP16" s="54"/>
      <c r="FQ16" s="54"/>
      <c r="FR16" s="54"/>
      <c r="FS16" s="54"/>
      <c r="FT16" s="54"/>
      <c r="FU16" s="54"/>
      <c r="FV16" s="54"/>
      <c r="FW16" s="54"/>
      <c r="FX16" s="54"/>
      <c r="FY16" s="54"/>
      <c r="FZ16" s="54"/>
      <c r="GA16" s="54"/>
      <c r="GB16" s="54"/>
      <c r="GC16" s="54"/>
      <c r="GD16" s="54"/>
      <c r="GE16" s="54"/>
      <c r="GF16" s="54"/>
      <c r="GG16" s="54"/>
      <c r="GH16" s="54"/>
      <c r="GI16" s="54"/>
      <c r="GJ16" s="54"/>
      <c r="GK16" s="54"/>
      <c r="GL16" s="54"/>
      <c r="GM16" s="54"/>
      <c r="GN16" s="54"/>
      <c r="GO16" s="54"/>
      <c r="GP16" s="54"/>
      <c r="GQ16" s="54"/>
      <c r="GR16" s="54"/>
      <c r="GS16" s="54"/>
      <c r="GT16" s="54"/>
      <c r="GU16" s="54"/>
      <c r="GV16" s="54"/>
      <c r="GW16" s="54"/>
      <c r="GX16" s="54"/>
      <c r="GY16" s="54"/>
      <c r="GZ16" s="54"/>
      <c r="HA16" s="54"/>
      <c r="HB16" s="54"/>
      <c r="HC16" s="54"/>
      <c r="HD16" s="54"/>
      <c r="HE16" s="54"/>
      <c r="HF16" s="54"/>
      <c r="HG16" s="54"/>
      <c r="HH16" s="54"/>
      <c r="HI16" s="54"/>
      <c r="HJ16" s="54"/>
      <c r="HK16" s="54"/>
      <c r="HL16" s="54"/>
      <c r="HM16" s="54"/>
      <c r="HN16" s="54"/>
      <c r="HO16" s="54"/>
      <c r="HP16" s="54"/>
      <c r="HQ16" s="54"/>
      <c r="HR16" s="54"/>
      <c r="HS16" s="54"/>
      <c r="HT16" s="54"/>
      <c r="HU16" s="54"/>
      <c r="HV16" s="54"/>
      <c r="HW16" s="54"/>
      <c r="HX16" s="54"/>
      <c r="HY16" s="54"/>
      <c r="HZ16" s="54"/>
      <c r="IA16" s="54"/>
      <c r="IB16" s="54"/>
      <c r="IC16" s="54"/>
      <c r="ID16" s="54"/>
      <c r="IE16" s="54"/>
      <c r="IF16" s="54"/>
      <c r="IG16" s="54"/>
      <c r="IH16" s="54"/>
      <c r="II16" s="54"/>
      <c r="IJ16" s="54"/>
      <c r="IK16" s="54"/>
      <c r="IL16" s="54"/>
      <c r="IM16" s="54"/>
      <c r="IN16" s="54"/>
      <c r="IO16" s="54"/>
      <c r="IP16" s="54"/>
      <c r="IQ16" s="54"/>
      <c r="IR16" s="54"/>
      <c r="IS16" s="54"/>
      <c r="IT16" s="54"/>
      <c r="IU16" s="54"/>
      <c r="IV16" s="54"/>
      <c r="IW16" s="54"/>
      <c r="IX16" s="54"/>
      <c r="IY16" s="54"/>
      <c r="IZ16" s="54"/>
      <c r="JA16" s="54"/>
      <c r="JB16" s="54"/>
      <c r="JC16" s="54"/>
      <c r="JD16" s="54"/>
      <c r="JE16" s="54"/>
      <c r="JF16" s="54"/>
      <c r="JG16" s="54"/>
      <c r="JH16" s="54"/>
      <c r="JI16" s="54"/>
      <c r="JJ16" s="54"/>
      <c r="JK16" s="54"/>
      <c r="JL16" s="54"/>
      <c r="JM16" s="54"/>
      <c r="JN16" s="54"/>
      <c r="JO16" s="54"/>
      <c r="JP16" s="54"/>
      <c r="JQ16" s="54"/>
      <c r="JR16" s="54"/>
      <c r="JS16" s="54"/>
      <c r="JT16" s="54"/>
      <c r="JU16" s="54"/>
      <c r="JV16" s="54"/>
      <c r="JW16" s="54"/>
      <c r="JX16" s="54"/>
      <c r="JY16" s="54"/>
      <c r="JZ16" s="54"/>
      <c r="KA16" s="54"/>
      <c r="KB16" s="54"/>
      <c r="KC16" s="54"/>
      <c r="KD16" s="54"/>
      <c r="KE16" s="54"/>
      <c r="KF16" s="54"/>
      <c r="KG16" s="54"/>
      <c r="KH16" s="54"/>
      <c r="KI16" s="54"/>
      <c r="KJ16" s="54"/>
      <c r="KK16" s="54"/>
      <c r="KL16" s="54"/>
      <c r="KM16" s="54"/>
      <c r="KN16" s="54"/>
      <c r="KO16" s="54"/>
      <c r="KW16" s="208" t="s">
        <v>1410</v>
      </c>
    </row>
    <row r="17" spans="1:309" x14ac:dyDescent="0.35">
      <c r="A17" s="26" t="s">
        <v>880</v>
      </c>
      <c r="B17" s="54"/>
      <c r="C17" s="54"/>
      <c r="D17" s="54"/>
      <c r="E17" s="54"/>
      <c r="F17" s="54"/>
      <c r="G17" s="54"/>
      <c r="H17" s="54"/>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54"/>
      <c r="CQ17" s="54"/>
      <c r="CR17" s="54"/>
      <c r="CS17" s="54"/>
      <c r="CT17" s="54"/>
      <c r="CU17" s="54"/>
      <c r="CV17" s="54"/>
      <c r="CW17" s="54"/>
      <c r="CX17" s="54"/>
      <c r="CY17" s="54"/>
      <c r="CZ17" s="54"/>
      <c r="DA17" s="54"/>
      <c r="DB17" s="54"/>
      <c r="DC17" s="54"/>
      <c r="DD17" s="54"/>
      <c r="DE17" s="54"/>
      <c r="DF17" s="54"/>
      <c r="DG17" s="54"/>
      <c r="DH17" s="54"/>
      <c r="DI17" s="54"/>
      <c r="DJ17" s="54"/>
      <c r="DK17" s="54"/>
      <c r="DL17" s="54"/>
      <c r="DM17" s="54"/>
      <c r="DN17" s="54"/>
      <c r="DO17" s="54"/>
      <c r="DP17" s="54"/>
      <c r="DQ17" s="54"/>
      <c r="DR17" s="54"/>
      <c r="DS17" s="54"/>
      <c r="DT17" s="54"/>
      <c r="DU17" s="54"/>
      <c r="DV17" s="54"/>
      <c r="DW17" s="54"/>
      <c r="DX17" s="54"/>
      <c r="DY17" s="54"/>
      <c r="DZ17" s="54"/>
      <c r="EA17" s="54"/>
      <c r="EB17" s="54"/>
      <c r="EC17" s="54"/>
      <c r="ED17" s="54"/>
      <c r="EE17" s="54"/>
      <c r="EF17" s="54"/>
      <c r="EG17" s="54"/>
      <c r="EH17" s="54"/>
      <c r="EI17" s="54"/>
      <c r="EJ17" s="54"/>
      <c r="EK17" s="54"/>
      <c r="EL17" s="54"/>
      <c r="EM17" s="54"/>
      <c r="EN17" s="54"/>
      <c r="EO17" s="54"/>
      <c r="EP17" s="54"/>
      <c r="EQ17" s="54"/>
      <c r="ER17" s="54"/>
      <c r="ES17" s="54"/>
      <c r="ET17" s="54"/>
      <c r="EU17" s="54"/>
      <c r="EV17" s="54"/>
      <c r="EW17" s="54"/>
      <c r="EX17" s="54"/>
      <c r="EY17" s="54"/>
      <c r="EZ17" s="54"/>
      <c r="FA17" s="54"/>
      <c r="FB17" s="54"/>
      <c r="FC17" s="54"/>
      <c r="FD17" s="54"/>
      <c r="FE17" s="54"/>
      <c r="FF17" s="54"/>
      <c r="FG17" s="54"/>
      <c r="FH17" s="54"/>
      <c r="FI17" s="54"/>
      <c r="FJ17" s="54"/>
      <c r="FK17" s="54"/>
      <c r="FL17" s="54"/>
      <c r="FM17" s="54"/>
      <c r="FN17" s="54"/>
      <c r="FO17" s="54"/>
      <c r="FP17" s="54"/>
      <c r="FQ17" s="54"/>
      <c r="FR17" s="54"/>
      <c r="FS17" s="54"/>
      <c r="FT17" s="54"/>
      <c r="FU17" s="54"/>
      <c r="FV17" s="54"/>
      <c r="FW17" s="54"/>
      <c r="FX17" s="54"/>
      <c r="FY17" s="54"/>
      <c r="FZ17" s="54"/>
      <c r="GA17" s="54"/>
      <c r="GB17" s="54"/>
      <c r="GC17" s="54"/>
      <c r="GD17" s="54"/>
      <c r="GE17" s="54"/>
      <c r="GF17" s="54"/>
      <c r="GG17" s="54"/>
      <c r="GH17" s="54"/>
      <c r="GI17" s="54"/>
      <c r="GJ17" s="54"/>
      <c r="GK17" s="54"/>
      <c r="GL17" s="54"/>
      <c r="GM17" s="54"/>
      <c r="GN17" s="54"/>
      <c r="GO17" s="54"/>
      <c r="GP17" s="54"/>
      <c r="GQ17" s="54"/>
      <c r="GR17" s="54"/>
      <c r="GS17" s="54"/>
      <c r="GT17" s="54"/>
      <c r="GU17" s="54"/>
      <c r="GV17" s="54"/>
      <c r="GW17" s="54"/>
      <c r="GX17" s="54"/>
      <c r="GY17" s="54"/>
      <c r="GZ17" s="54"/>
      <c r="HA17" s="54"/>
      <c r="HB17" s="54"/>
      <c r="HC17" s="54"/>
      <c r="HD17" s="54"/>
      <c r="HE17" s="54"/>
      <c r="HF17" s="54"/>
      <c r="HG17" s="54"/>
      <c r="HH17" s="54"/>
      <c r="HI17" s="54"/>
      <c r="HJ17" s="54"/>
      <c r="HK17" s="54"/>
      <c r="HL17" s="54"/>
      <c r="HM17" s="54"/>
      <c r="HN17" s="54"/>
      <c r="HO17" s="54"/>
      <c r="HP17" s="54"/>
      <c r="HQ17" s="54"/>
      <c r="HR17" s="54"/>
      <c r="HS17" s="54"/>
      <c r="HT17" s="54"/>
      <c r="HU17" s="54"/>
      <c r="HV17" s="54"/>
      <c r="HW17" s="54"/>
      <c r="HX17" s="54"/>
      <c r="HY17" s="54"/>
      <c r="HZ17" s="54"/>
      <c r="IA17" s="54"/>
      <c r="IB17" s="54"/>
      <c r="IC17" s="54"/>
      <c r="ID17" s="54"/>
      <c r="IE17" s="54"/>
      <c r="IF17" s="54"/>
      <c r="IG17" s="54"/>
      <c r="IH17" s="54"/>
      <c r="II17" s="54"/>
      <c r="IJ17" s="54"/>
      <c r="IK17" s="54"/>
      <c r="IL17" s="54"/>
      <c r="IM17" s="54"/>
      <c r="IN17" s="54"/>
      <c r="IO17" s="54"/>
      <c r="IP17" s="54"/>
      <c r="IQ17" s="54"/>
      <c r="IR17" s="54"/>
      <c r="IS17" s="54"/>
      <c r="IT17" s="54"/>
      <c r="IU17" s="54"/>
      <c r="IV17" s="54"/>
      <c r="IW17" s="54"/>
      <c r="IX17" s="54"/>
      <c r="IY17" s="54"/>
      <c r="IZ17" s="54"/>
      <c r="JA17" s="54"/>
      <c r="JB17" s="54"/>
      <c r="JC17" s="54"/>
      <c r="JD17" s="54"/>
      <c r="JE17" s="54"/>
      <c r="JF17" s="54"/>
      <c r="JG17" s="54"/>
      <c r="JH17" s="54"/>
      <c r="JI17" s="54"/>
      <c r="JJ17" s="54"/>
      <c r="JK17" s="54"/>
      <c r="JL17" s="54"/>
      <c r="JM17" s="54"/>
      <c r="JN17" s="54"/>
      <c r="JO17" s="54"/>
      <c r="JP17" s="54"/>
      <c r="JQ17" s="54"/>
      <c r="JR17" s="54"/>
      <c r="JS17" s="54"/>
      <c r="JT17" s="54"/>
      <c r="JU17" s="54"/>
      <c r="JV17" s="54"/>
      <c r="JW17" s="54"/>
      <c r="JX17" s="54"/>
      <c r="JY17" s="54"/>
      <c r="JZ17" s="54"/>
      <c r="KA17" s="54"/>
      <c r="KB17" s="54"/>
      <c r="KC17" s="54"/>
      <c r="KD17" s="54"/>
      <c r="KE17" s="54"/>
      <c r="KF17" s="54"/>
      <c r="KG17" s="54"/>
      <c r="KH17" s="54"/>
      <c r="KI17" s="54"/>
      <c r="KJ17" s="54"/>
      <c r="KK17" s="54"/>
      <c r="KL17" s="54"/>
      <c r="KM17" s="54"/>
      <c r="KN17" s="54"/>
      <c r="KO17" s="54"/>
      <c r="KW17" s="208" t="s">
        <v>1411</v>
      </c>
    </row>
    <row r="18" spans="1:309" x14ac:dyDescent="0.35">
      <c r="A18" s="26" t="s">
        <v>881</v>
      </c>
      <c r="B18" s="54"/>
      <c r="C18" s="54"/>
      <c r="D18" s="54"/>
      <c r="E18" s="54"/>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4"/>
      <c r="CB18" s="54"/>
      <c r="CC18" s="54"/>
      <c r="CD18" s="54"/>
      <c r="CE18" s="54"/>
      <c r="CF18" s="54"/>
      <c r="CG18" s="54"/>
      <c r="CH18" s="54"/>
      <c r="CI18" s="54"/>
      <c r="CJ18" s="54"/>
      <c r="CK18" s="54"/>
      <c r="CL18" s="54"/>
      <c r="CM18" s="54"/>
      <c r="CN18" s="54"/>
      <c r="CO18" s="54"/>
      <c r="CP18" s="54"/>
      <c r="CQ18" s="54"/>
      <c r="CR18" s="54"/>
      <c r="CS18" s="54"/>
      <c r="CT18" s="54"/>
      <c r="CU18" s="54"/>
      <c r="CV18" s="54"/>
      <c r="CW18" s="54"/>
      <c r="CX18" s="54"/>
      <c r="CY18" s="54"/>
      <c r="CZ18" s="54"/>
      <c r="DA18" s="54"/>
      <c r="DB18" s="54"/>
      <c r="DC18" s="54"/>
      <c r="DD18" s="54"/>
      <c r="DE18" s="54"/>
      <c r="DF18" s="54"/>
      <c r="DG18" s="54"/>
      <c r="DH18" s="54"/>
      <c r="DI18" s="54"/>
      <c r="DJ18" s="54"/>
      <c r="DK18" s="54"/>
      <c r="DL18" s="54"/>
      <c r="DM18" s="54"/>
      <c r="DN18" s="54"/>
      <c r="DO18" s="54"/>
      <c r="DP18" s="54"/>
      <c r="DQ18" s="54"/>
      <c r="DR18" s="54"/>
      <c r="DS18" s="54"/>
      <c r="DT18" s="54"/>
      <c r="DU18" s="54"/>
      <c r="DV18" s="54"/>
      <c r="DW18" s="54"/>
      <c r="DX18" s="54"/>
      <c r="DY18" s="54"/>
      <c r="DZ18" s="54"/>
      <c r="EA18" s="54"/>
      <c r="EB18" s="54"/>
      <c r="EC18" s="54"/>
      <c r="ED18" s="54"/>
      <c r="EE18" s="54"/>
      <c r="EF18" s="54"/>
      <c r="EG18" s="54"/>
      <c r="EH18" s="54"/>
      <c r="EI18" s="54"/>
      <c r="EJ18" s="54"/>
      <c r="EK18" s="54"/>
      <c r="EL18" s="54"/>
      <c r="EM18" s="54"/>
      <c r="EN18" s="54"/>
      <c r="EO18" s="54"/>
      <c r="EP18" s="54"/>
      <c r="EQ18" s="54"/>
      <c r="ER18" s="54"/>
      <c r="ES18" s="54"/>
      <c r="ET18" s="54"/>
      <c r="EU18" s="54"/>
      <c r="EV18" s="54"/>
      <c r="EW18" s="54"/>
      <c r="EX18" s="54"/>
      <c r="EY18" s="54"/>
      <c r="EZ18" s="54"/>
      <c r="FA18" s="54"/>
      <c r="FB18" s="54"/>
      <c r="FC18" s="54"/>
      <c r="FD18" s="54"/>
      <c r="FE18" s="54"/>
      <c r="FF18" s="54"/>
      <c r="FG18" s="54"/>
      <c r="FH18" s="54"/>
      <c r="FI18" s="54"/>
      <c r="FJ18" s="54"/>
      <c r="FK18" s="54"/>
      <c r="FL18" s="54"/>
      <c r="FM18" s="54"/>
      <c r="FN18" s="54"/>
      <c r="FO18" s="54"/>
      <c r="FP18" s="54"/>
      <c r="FQ18" s="54"/>
      <c r="FR18" s="54"/>
      <c r="FS18" s="54"/>
      <c r="FT18" s="54"/>
      <c r="FU18" s="54"/>
      <c r="FV18" s="54"/>
      <c r="FW18" s="54"/>
      <c r="FX18" s="54"/>
      <c r="FY18" s="54"/>
      <c r="FZ18" s="54"/>
      <c r="GA18" s="54"/>
      <c r="GB18" s="54"/>
      <c r="GC18" s="54"/>
      <c r="GD18" s="54"/>
      <c r="GE18" s="54"/>
      <c r="GF18" s="54"/>
      <c r="GG18" s="54"/>
      <c r="GH18" s="54"/>
      <c r="GI18" s="54"/>
      <c r="GJ18" s="54"/>
      <c r="GK18" s="54"/>
      <c r="GL18" s="54"/>
      <c r="GM18" s="54"/>
      <c r="GN18" s="54"/>
      <c r="GO18" s="54"/>
      <c r="GP18" s="54"/>
      <c r="GQ18" s="54"/>
      <c r="GR18" s="54"/>
      <c r="GS18" s="54"/>
      <c r="GT18" s="54"/>
      <c r="GU18" s="54"/>
      <c r="GV18" s="54"/>
      <c r="GW18" s="54"/>
      <c r="GX18" s="54"/>
      <c r="GY18" s="54"/>
      <c r="GZ18" s="54"/>
      <c r="HA18" s="54"/>
      <c r="HB18" s="54"/>
      <c r="HC18" s="54"/>
      <c r="HD18" s="54"/>
      <c r="HE18" s="54"/>
      <c r="HF18" s="54"/>
      <c r="HG18" s="54"/>
      <c r="HH18" s="54"/>
      <c r="HI18" s="54"/>
      <c r="HJ18" s="54"/>
      <c r="HK18" s="54"/>
      <c r="HL18" s="54"/>
      <c r="HM18" s="54"/>
      <c r="HN18" s="54"/>
      <c r="HO18" s="54"/>
      <c r="HP18" s="54"/>
      <c r="HQ18" s="54"/>
      <c r="HR18" s="54"/>
      <c r="HS18" s="54"/>
      <c r="HT18" s="54"/>
      <c r="HU18" s="54"/>
      <c r="HV18" s="54"/>
      <c r="HW18" s="54"/>
      <c r="HX18" s="54"/>
      <c r="HY18" s="54"/>
      <c r="HZ18" s="54"/>
      <c r="IA18" s="54"/>
      <c r="IB18" s="54"/>
      <c r="IC18" s="54"/>
      <c r="ID18" s="54"/>
      <c r="IE18" s="54"/>
      <c r="IF18" s="54"/>
      <c r="IG18" s="54"/>
      <c r="IH18" s="54"/>
      <c r="II18" s="54"/>
      <c r="IJ18" s="54"/>
      <c r="IK18" s="54"/>
      <c r="IL18" s="54"/>
      <c r="IM18" s="54"/>
      <c r="IN18" s="54"/>
      <c r="IO18" s="54"/>
      <c r="IP18" s="54"/>
      <c r="IQ18" s="54"/>
      <c r="IR18" s="54"/>
      <c r="IS18" s="54"/>
      <c r="IT18" s="54"/>
      <c r="IU18" s="54"/>
      <c r="IV18" s="54"/>
      <c r="IW18" s="54"/>
      <c r="IX18" s="54"/>
      <c r="IY18" s="54"/>
      <c r="IZ18" s="54"/>
      <c r="JA18" s="54"/>
      <c r="JB18" s="54"/>
      <c r="JC18" s="54"/>
      <c r="JD18" s="54"/>
      <c r="JE18" s="54"/>
      <c r="JF18" s="54"/>
      <c r="JG18" s="54"/>
      <c r="JH18" s="54"/>
      <c r="JI18" s="54"/>
      <c r="JJ18" s="54"/>
      <c r="JK18" s="54"/>
      <c r="JL18" s="54"/>
      <c r="JM18" s="54"/>
      <c r="JN18" s="54"/>
      <c r="JO18" s="54"/>
      <c r="JP18" s="54"/>
      <c r="JQ18" s="54"/>
      <c r="JR18" s="54"/>
      <c r="JS18" s="54"/>
      <c r="JT18" s="54"/>
      <c r="JU18" s="54"/>
      <c r="JV18" s="54"/>
      <c r="JW18" s="54"/>
      <c r="JX18" s="54"/>
      <c r="JY18" s="54"/>
      <c r="JZ18" s="54"/>
      <c r="KA18" s="54"/>
      <c r="KB18" s="54"/>
      <c r="KC18" s="54"/>
      <c r="KD18" s="54"/>
      <c r="KE18" s="54"/>
      <c r="KF18" s="54"/>
      <c r="KG18" s="54"/>
      <c r="KH18" s="54"/>
      <c r="KI18" s="54"/>
      <c r="KJ18" s="54"/>
      <c r="KK18" s="54"/>
      <c r="KL18" s="54"/>
      <c r="KM18" s="54"/>
      <c r="KN18" s="54"/>
      <c r="KO18" s="54"/>
      <c r="KW18" s="208" t="s">
        <v>1412</v>
      </c>
    </row>
    <row r="19" spans="1:309" x14ac:dyDescent="0.35">
      <c r="A19" s="26" t="s">
        <v>882</v>
      </c>
      <c r="B19" s="54"/>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54"/>
      <c r="CL19" s="54"/>
      <c r="CM19" s="54"/>
      <c r="CN19" s="54"/>
      <c r="CO19" s="54"/>
      <c r="CP19" s="54"/>
      <c r="CQ19" s="54"/>
      <c r="CR19" s="54"/>
      <c r="CS19" s="54"/>
      <c r="CT19" s="54"/>
      <c r="CU19" s="54"/>
      <c r="CV19" s="54"/>
      <c r="CW19" s="54"/>
      <c r="CX19" s="54"/>
      <c r="CY19" s="54"/>
      <c r="CZ19" s="54"/>
      <c r="DA19" s="54"/>
      <c r="DB19" s="54"/>
      <c r="DC19" s="54"/>
      <c r="DD19" s="54"/>
      <c r="DE19" s="54"/>
      <c r="DF19" s="54"/>
      <c r="DG19" s="54"/>
      <c r="DH19" s="54"/>
      <c r="DI19" s="54"/>
      <c r="DJ19" s="54"/>
      <c r="DK19" s="54"/>
      <c r="DL19" s="54"/>
      <c r="DM19" s="54"/>
      <c r="DN19" s="54"/>
      <c r="DO19" s="54"/>
      <c r="DP19" s="54"/>
      <c r="DQ19" s="54"/>
      <c r="DR19" s="54"/>
      <c r="DS19" s="54"/>
      <c r="DT19" s="54"/>
      <c r="DU19" s="54"/>
      <c r="DV19" s="54"/>
      <c r="DW19" s="54"/>
      <c r="DX19" s="54"/>
      <c r="DY19" s="54"/>
      <c r="DZ19" s="54"/>
      <c r="EA19" s="54"/>
      <c r="EB19" s="54"/>
      <c r="EC19" s="54"/>
      <c r="ED19" s="54"/>
      <c r="EE19" s="54"/>
      <c r="EF19" s="54"/>
      <c r="EG19" s="54"/>
      <c r="EH19" s="54"/>
      <c r="EI19" s="54"/>
      <c r="EJ19" s="54"/>
      <c r="EK19" s="54"/>
      <c r="EL19" s="54"/>
      <c r="EM19" s="54"/>
      <c r="EN19" s="54"/>
      <c r="EO19" s="54"/>
      <c r="EP19" s="54"/>
      <c r="EQ19" s="54"/>
      <c r="ER19" s="54"/>
      <c r="ES19" s="54"/>
      <c r="ET19" s="54"/>
      <c r="EU19" s="54"/>
      <c r="EV19" s="54"/>
      <c r="EW19" s="54"/>
      <c r="EX19" s="54"/>
      <c r="EY19" s="54"/>
      <c r="EZ19" s="54"/>
      <c r="FA19" s="54"/>
      <c r="FB19" s="54"/>
      <c r="FC19" s="54"/>
      <c r="FD19" s="54"/>
      <c r="FE19" s="54"/>
      <c r="FF19" s="54"/>
      <c r="FG19" s="54"/>
      <c r="FH19" s="54"/>
      <c r="FI19" s="54"/>
      <c r="FJ19" s="54"/>
      <c r="FK19" s="54"/>
      <c r="FL19" s="54"/>
      <c r="FM19" s="54"/>
      <c r="FN19" s="54"/>
      <c r="FO19" s="54"/>
      <c r="FP19" s="54"/>
      <c r="FQ19" s="54"/>
      <c r="FR19" s="54"/>
      <c r="FS19" s="54"/>
      <c r="FT19" s="54"/>
      <c r="FU19" s="54"/>
      <c r="FV19" s="54"/>
      <c r="FW19" s="54"/>
      <c r="FX19" s="54"/>
      <c r="FY19" s="54"/>
      <c r="FZ19" s="54"/>
      <c r="GA19" s="54"/>
      <c r="GB19" s="54"/>
      <c r="GC19" s="54"/>
      <c r="GD19" s="54"/>
      <c r="GE19" s="54"/>
      <c r="GF19" s="54"/>
      <c r="GG19" s="54"/>
      <c r="GH19" s="54"/>
      <c r="GI19" s="54"/>
      <c r="GJ19" s="54"/>
      <c r="GK19" s="54"/>
      <c r="GL19" s="54"/>
      <c r="GM19" s="54"/>
      <c r="GN19" s="54"/>
      <c r="GO19" s="54"/>
      <c r="GP19" s="54"/>
      <c r="GQ19" s="54"/>
      <c r="GR19" s="54"/>
      <c r="GS19" s="54"/>
      <c r="GT19" s="54"/>
      <c r="GU19" s="54"/>
      <c r="GV19" s="54"/>
      <c r="GW19" s="54"/>
      <c r="GX19" s="54"/>
      <c r="GY19" s="54"/>
      <c r="GZ19" s="54"/>
      <c r="HA19" s="54"/>
      <c r="HB19" s="54"/>
      <c r="HC19" s="54"/>
      <c r="HD19" s="54"/>
      <c r="HE19" s="54"/>
      <c r="HF19" s="54"/>
      <c r="HG19" s="54"/>
      <c r="HH19" s="54"/>
      <c r="HI19" s="54"/>
      <c r="HJ19" s="54"/>
      <c r="HK19" s="54"/>
      <c r="HL19" s="54"/>
      <c r="HM19" s="54"/>
      <c r="HN19" s="54"/>
      <c r="HO19" s="54"/>
      <c r="HP19" s="54"/>
      <c r="HQ19" s="54"/>
      <c r="HR19" s="54"/>
      <c r="HS19" s="54"/>
      <c r="HT19" s="54"/>
      <c r="HU19" s="54"/>
      <c r="HV19" s="54"/>
      <c r="HW19" s="54"/>
      <c r="HX19" s="54"/>
      <c r="HY19" s="54"/>
      <c r="HZ19" s="54"/>
      <c r="IA19" s="54"/>
      <c r="IB19" s="54"/>
      <c r="IC19" s="54"/>
      <c r="ID19" s="54"/>
      <c r="IE19" s="54"/>
      <c r="IF19" s="54"/>
      <c r="IG19" s="54"/>
      <c r="IH19" s="54"/>
      <c r="II19" s="54"/>
      <c r="IJ19" s="54"/>
      <c r="IK19" s="54"/>
      <c r="IL19" s="54"/>
      <c r="IM19" s="54"/>
      <c r="IN19" s="54"/>
      <c r="IO19" s="54"/>
      <c r="IP19" s="54"/>
      <c r="IQ19" s="54"/>
      <c r="IR19" s="54"/>
      <c r="IS19" s="54"/>
      <c r="IT19" s="54"/>
      <c r="IU19" s="54"/>
      <c r="IV19" s="54"/>
      <c r="IW19" s="54"/>
      <c r="IX19" s="54"/>
      <c r="IY19" s="54"/>
      <c r="IZ19" s="54"/>
      <c r="JA19" s="54"/>
      <c r="JB19" s="54"/>
      <c r="JC19" s="54"/>
      <c r="JD19" s="54"/>
      <c r="JE19" s="54"/>
      <c r="JF19" s="54"/>
      <c r="JG19" s="54"/>
      <c r="JH19" s="54"/>
      <c r="JI19" s="54"/>
      <c r="JJ19" s="54"/>
      <c r="JK19" s="54"/>
      <c r="JL19" s="54"/>
      <c r="JM19" s="54"/>
      <c r="JN19" s="54"/>
      <c r="JO19" s="54"/>
      <c r="JP19" s="54"/>
      <c r="JQ19" s="54"/>
      <c r="JR19" s="54"/>
      <c r="JS19" s="54"/>
      <c r="JT19" s="54"/>
      <c r="JU19" s="54"/>
      <c r="JV19" s="54"/>
      <c r="JW19" s="54"/>
      <c r="JX19" s="54"/>
      <c r="JY19" s="54"/>
      <c r="JZ19" s="54"/>
      <c r="KA19" s="54"/>
      <c r="KB19" s="54"/>
      <c r="KC19" s="54"/>
      <c r="KD19" s="54"/>
      <c r="KE19" s="54"/>
      <c r="KF19" s="54"/>
      <c r="KG19" s="54"/>
      <c r="KH19" s="54"/>
      <c r="KI19" s="54"/>
      <c r="KJ19" s="54"/>
      <c r="KK19" s="54"/>
      <c r="KL19" s="54"/>
      <c r="KM19" s="54"/>
      <c r="KN19" s="54"/>
      <c r="KO19" s="54"/>
      <c r="KW19" s="208" t="s">
        <v>1413</v>
      </c>
    </row>
    <row r="20" spans="1:309" x14ac:dyDescent="0.35">
      <c r="A20" s="26" t="s">
        <v>883</v>
      </c>
      <c r="B20" s="54"/>
      <c r="C20" s="54"/>
      <c r="D20" s="54"/>
      <c r="E20" s="54"/>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c r="BX20" s="54"/>
      <c r="BY20" s="54"/>
      <c r="BZ20" s="54"/>
      <c r="CA20" s="54"/>
      <c r="CB20" s="54"/>
      <c r="CC20" s="54"/>
      <c r="CD20" s="54"/>
      <c r="CE20" s="54"/>
      <c r="CF20" s="54"/>
      <c r="CG20" s="54"/>
      <c r="CH20" s="54"/>
      <c r="CI20" s="54"/>
      <c r="CJ20" s="54"/>
      <c r="CK20" s="54"/>
      <c r="CL20" s="54"/>
      <c r="CM20" s="54"/>
      <c r="CN20" s="54"/>
      <c r="CO20" s="54"/>
      <c r="CP20" s="54"/>
      <c r="CQ20" s="54"/>
      <c r="CR20" s="54"/>
      <c r="CS20" s="54"/>
      <c r="CT20" s="54"/>
      <c r="CU20" s="54"/>
      <c r="CV20" s="54"/>
      <c r="CW20" s="54"/>
      <c r="CX20" s="54"/>
      <c r="CY20" s="54"/>
      <c r="CZ20" s="54"/>
      <c r="DA20" s="54"/>
      <c r="DB20" s="54"/>
      <c r="DC20" s="54"/>
      <c r="DD20" s="54"/>
      <c r="DE20" s="54"/>
      <c r="DF20" s="54"/>
      <c r="DG20" s="54"/>
      <c r="DH20" s="54"/>
      <c r="DI20" s="54"/>
      <c r="DJ20" s="54"/>
      <c r="DK20" s="54"/>
      <c r="DL20" s="54"/>
      <c r="DM20" s="54"/>
      <c r="DN20" s="54"/>
      <c r="DO20" s="54"/>
      <c r="DP20" s="54"/>
      <c r="DQ20" s="54"/>
      <c r="DR20" s="54"/>
      <c r="DS20" s="54"/>
      <c r="DT20" s="54"/>
      <c r="DU20" s="54"/>
      <c r="DV20" s="54"/>
      <c r="DW20" s="54"/>
      <c r="DX20" s="54"/>
      <c r="DY20" s="54"/>
      <c r="DZ20" s="54"/>
      <c r="EA20" s="54"/>
      <c r="EB20" s="54"/>
      <c r="EC20" s="54"/>
      <c r="ED20" s="54"/>
      <c r="EE20" s="54"/>
      <c r="EF20" s="54"/>
      <c r="EG20" s="54"/>
      <c r="EH20" s="54"/>
      <c r="EI20" s="54"/>
      <c r="EJ20" s="54"/>
      <c r="EK20" s="54"/>
      <c r="EL20" s="54"/>
      <c r="EM20" s="54"/>
      <c r="EN20" s="54"/>
      <c r="EO20" s="54"/>
      <c r="EP20" s="54"/>
      <c r="EQ20" s="54"/>
      <c r="ER20" s="54"/>
      <c r="ES20" s="54"/>
      <c r="ET20" s="54"/>
      <c r="EU20" s="54"/>
      <c r="EV20" s="54"/>
      <c r="EW20" s="54"/>
      <c r="EX20" s="54"/>
      <c r="EY20" s="54"/>
      <c r="EZ20" s="54"/>
      <c r="FA20" s="54"/>
      <c r="FB20" s="54"/>
      <c r="FC20" s="54"/>
      <c r="FD20" s="54"/>
      <c r="FE20" s="54"/>
      <c r="FF20" s="54"/>
      <c r="FG20" s="54"/>
      <c r="FH20" s="54"/>
      <c r="FI20" s="54"/>
      <c r="FJ20" s="54"/>
      <c r="FK20" s="54"/>
      <c r="FL20" s="54"/>
      <c r="FM20" s="54"/>
      <c r="FN20" s="54"/>
      <c r="FO20" s="54"/>
      <c r="FP20" s="54"/>
      <c r="FQ20" s="54"/>
      <c r="FR20" s="54"/>
      <c r="FS20" s="54"/>
      <c r="FT20" s="54"/>
      <c r="FU20" s="54"/>
      <c r="FV20" s="54"/>
      <c r="FW20" s="54"/>
      <c r="FX20" s="54"/>
      <c r="FY20" s="54"/>
      <c r="FZ20" s="54"/>
      <c r="GA20" s="54"/>
      <c r="GB20" s="54"/>
      <c r="GC20" s="54"/>
      <c r="GD20" s="54"/>
      <c r="GE20" s="54"/>
      <c r="GF20" s="54"/>
      <c r="GG20" s="54"/>
      <c r="GH20" s="54"/>
      <c r="GI20" s="54"/>
      <c r="GJ20" s="54"/>
      <c r="GK20" s="54"/>
      <c r="GL20" s="54"/>
      <c r="GM20" s="54"/>
      <c r="GN20" s="54"/>
      <c r="GO20" s="54"/>
      <c r="GP20" s="54"/>
      <c r="GQ20" s="54"/>
      <c r="GR20" s="54"/>
      <c r="GS20" s="54"/>
      <c r="GT20" s="54"/>
      <c r="GU20" s="54"/>
      <c r="GV20" s="54"/>
      <c r="GW20" s="54"/>
      <c r="GX20" s="54"/>
      <c r="GY20" s="54"/>
      <c r="GZ20" s="54"/>
      <c r="HA20" s="54"/>
      <c r="HB20" s="54"/>
      <c r="HC20" s="54"/>
      <c r="HD20" s="54"/>
      <c r="HE20" s="54"/>
      <c r="HF20" s="54"/>
      <c r="HG20" s="54"/>
      <c r="HH20" s="54"/>
      <c r="HI20" s="54"/>
      <c r="HJ20" s="54"/>
      <c r="HK20" s="54"/>
      <c r="HL20" s="54"/>
      <c r="HM20" s="54"/>
      <c r="HN20" s="54"/>
      <c r="HO20" s="54"/>
      <c r="HP20" s="54"/>
      <c r="HQ20" s="54"/>
      <c r="HR20" s="54"/>
      <c r="HS20" s="54"/>
      <c r="HT20" s="54"/>
      <c r="HU20" s="54"/>
      <c r="HV20" s="54"/>
      <c r="HW20" s="54"/>
      <c r="HX20" s="54"/>
      <c r="HY20" s="54"/>
      <c r="HZ20" s="54"/>
      <c r="IA20" s="54"/>
      <c r="IB20" s="54"/>
      <c r="IC20" s="54"/>
      <c r="ID20" s="54"/>
      <c r="IE20" s="54"/>
      <c r="IF20" s="54"/>
      <c r="IG20" s="54"/>
      <c r="IH20" s="54"/>
      <c r="II20" s="54"/>
      <c r="IJ20" s="54"/>
      <c r="IK20" s="54"/>
      <c r="IL20" s="54"/>
      <c r="IM20" s="54"/>
      <c r="IN20" s="54"/>
      <c r="IO20" s="54"/>
      <c r="IP20" s="54"/>
      <c r="IQ20" s="54"/>
      <c r="IR20" s="54"/>
      <c r="IS20" s="54"/>
      <c r="IT20" s="54"/>
      <c r="IU20" s="54"/>
      <c r="IV20" s="54"/>
      <c r="IW20" s="54"/>
      <c r="IX20" s="54"/>
      <c r="IY20" s="54"/>
      <c r="IZ20" s="54"/>
      <c r="JA20" s="54"/>
      <c r="JB20" s="54"/>
      <c r="JC20" s="54"/>
      <c r="JD20" s="54"/>
      <c r="JE20" s="54"/>
      <c r="JF20" s="54"/>
      <c r="JG20" s="54"/>
      <c r="JH20" s="54"/>
      <c r="JI20" s="54"/>
      <c r="JJ20" s="54"/>
      <c r="JK20" s="54"/>
      <c r="JL20" s="54"/>
      <c r="JM20" s="54"/>
      <c r="JN20" s="54"/>
      <c r="JO20" s="54"/>
      <c r="JP20" s="54"/>
      <c r="JQ20" s="54"/>
      <c r="JR20" s="54"/>
      <c r="JS20" s="54"/>
      <c r="JT20" s="54"/>
      <c r="JU20" s="54"/>
      <c r="JV20" s="54"/>
      <c r="JW20" s="54"/>
      <c r="JX20" s="54"/>
      <c r="JY20" s="54"/>
      <c r="JZ20" s="54"/>
      <c r="KA20" s="54"/>
      <c r="KB20" s="54"/>
      <c r="KC20" s="54"/>
      <c r="KD20" s="54"/>
      <c r="KE20" s="54"/>
      <c r="KF20" s="54"/>
      <c r="KG20" s="54"/>
      <c r="KH20" s="54"/>
      <c r="KI20" s="54"/>
      <c r="KJ20" s="54"/>
      <c r="KK20" s="54"/>
      <c r="KL20" s="54"/>
      <c r="KM20" s="54"/>
      <c r="KN20" s="54"/>
      <c r="KO20" s="54"/>
      <c r="KW20" s="208" t="s">
        <v>1414</v>
      </c>
    </row>
    <row r="21" spans="1:309" x14ac:dyDescent="0.35">
      <c r="A21" s="26" t="s">
        <v>884</v>
      </c>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c r="BX21" s="54"/>
      <c r="BY21" s="54"/>
      <c r="BZ21" s="54"/>
      <c r="CA21" s="54"/>
      <c r="CB21" s="54"/>
      <c r="CC21" s="54"/>
      <c r="CD21" s="54"/>
      <c r="CE21" s="54"/>
      <c r="CF21" s="54"/>
      <c r="CG21" s="54"/>
      <c r="CH21" s="54"/>
      <c r="CI21" s="54"/>
      <c r="CJ21" s="54"/>
      <c r="CK21" s="54"/>
      <c r="CL21" s="54"/>
      <c r="CM21" s="54"/>
      <c r="CN21" s="54"/>
      <c r="CO21" s="54"/>
      <c r="CP21" s="54"/>
      <c r="CQ21" s="54"/>
      <c r="CR21" s="54"/>
      <c r="CS21" s="54"/>
      <c r="CT21" s="54"/>
      <c r="CU21" s="54"/>
      <c r="CV21" s="54"/>
      <c r="CW21" s="54"/>
      <c r="CX21" s="54"/>
      <c r="CY21" s="54"/>
      <c r="CZ21" s="54"/>
      <c r="DA21" s="54"/>
      <c r="DB21" s="54"/>
      <c r="DC21" s="54"/>
      <c r="DD21" s="54"/>
      <c r="DE21" s="54"/>
      <c r="DF21" s="54"/>
      <c r="DG21" s="54"/>
      <c r="DH21" s="54"/>
      <c r="DI21" s="54"/>
      <c r="DJ21" s="54"/>
      <c r="DK21" s="54"/>
      <c r="DL21" s="54"/>
      <c r="DM21" s="54"/>
      <c r="DN21" s="54"/>
      <c r="DO21" s="54"/>
      <c r="DP21" s="54"/>
      <c r="DQ21" s="54"/>
      <c r="DR21" s="54"/>
      <c r="DS21" s="54"/>
      <c r="DT21" s="54"/>
      <c r="DU21" s="54"/>
      <c r="DV21" s="54"/>
      <c r="DW21" s="54"/>
      <c r="DX21" s="54"/>
      <c r="DY21" s="54"/>
      <c r="DZ21" s="54"/>
      <c r="EA21" s="54"/>
      <c r="EB21" s="54"/>
      <c r="EC21" s="54"/>
      <c r="ED21" s="54"/>
      <c r="EE21" s="54"/>
      <c r="EF21" s="54"/>
      <c r="EG21" s="54"/>
      <c r="EH21" s="54"/>
      <c r="EI21" s="54"/>
      <c r="EJ21" s="54"/>
      <c r="EK21" s="54"/>
      <c r="EL21" s="54"/>
      <c r="EM21" s="54"/>
      <c r="EN21" s="54"/>
      <c r="EO21" s="54"/>
      <c r="EP21" s="54"/>
      <c r="EQ21" s="54"/>
      <c r="ER21" s="54"/>
      <c r="ES21" s="54"/>
      <c r="ET21" s="54"/>
      <c r="EU21" s="54"/>
      <c r="EV21" s="54"/>
      <c r="EW21" s="54"/>
      <c r="EX21" s="54"/>
      <c r="EY21" s="54"/>
      <c r="EZ21" s="54"/>
      <c r="FA21" s="54"/>
      <c r="FB21" s="54"/>
      <c r="FC21" s="54"/>
      <c r="FD21" s="54"/>
      <c r="FE21" s="54"/>
      <c r="FF21" s="54"/>
      <c r="FG21" s="54"/>
      <c r="FH21" s="54"/>
      <c r="FI21" s="54"/>
      <c r="FJ21" s="54"/>
      <c r="FK21" s="54"/>
      <c r="FL21" s="54"/>
      <c r="FM21" s="54"/>
      <c r="FN21" s="54"/>
      <c r="FO21" s="54"/>
      <c r="FP21" s="54"/>
      <c r="FQ21" s="54"/>
      <c r="FR21" s="54"/>
      <c r="FS21" s="54"/>
      <c r="FT21" s="54"/>
      <c r="FU21" s="54"/>
      <c r="FV21" s="54"/>
      <c r="FW21" s="54"/>
      <c r="FX21" s="54"/>
      <c r="FY21" s="54"/>
      <c r="FZ21" s="54"/>
      <c r="GA21" s="54"/>
      <c r="GB21" s="54"/>
      <c r="GC21" s="54"/>
      <c r="GD21" s="54"/>
      <c r="GE21" s="54"/>
      <c r="GF21" s="54"/>
      <c r="GG21" s="54"/>
      <c r="GH21" s="54"/>
      <c r="GI21" s="54"/>
      <c r="GJ21" s="54"/>
      <c r="GK21" s="54"/>
      <c r="GL21" s="54"/>
      <c r="GM21" s="54"/>
      <c r="GN21" s="54"/>
      <c r="GO21" s="54"/>
      <c r="GP21" s="54"/>
      <c r="GQ21" s="54"/>
      <c r="GR21" s="54"/>
      <c r="GS21" s="54"/>
      <c r="GT21" s="54"/>
      <c r="GU21" s="54"/>
      <c r="GV21" s="54"/>
      <c r="GW21" s="54"/>
      <c r="GX21" s="54"/>
      <c r="GY21" s="54"/>
      <c r="GZ21" s="54"/>
      <c r="HA21" s="54"/>
      <c r="HB21" s="54"/>
      <c r="HC21" s="54"/>
      <c r="HD21" s="54"/>
      <c r="HE21" s="54"/>
      <c r="HF21" s="54"/>
      <c r="HG21" s="54"/>
      <c r="HH21" s="54"/>
      <c r="HI21" s="54"/>
      <c r="HJ21" s="54"/>
      <c r="HK21" s="54"/>
      <c r="HL21" s="54"/>
      <c r="HM21" s="54"/>
      <c r="HN21" s="54"/>
      <c r="HO21" s="54"/>
      <c r="HP21" s="54"/>
      <c r="HQ21" s="54"/>
      <c r="HR21" s="54"/>
      <c r="HS21" s="54"/>
      <c r="HT21" s="54"/>
      <c r="HU21" s="54"/>
      <c r="HV21" s="54"/>
      <c r="HW21" s="54"/>
      <c r="HX21" s="54"/>
      <c r="HY21" s="54"/>
      <c r="HZ21" s="54"/>
      <c r="IA21" s="54"/>
      <c r="IB21" s="54"/>
      <c r="IC21" s="54"/>
      <c r="ID21" s="54"/>
      <c r="IE21" s="54"/>
      <c r="IF21" s="54"/>
      <c r="IG21" s="54"/>
      <c r="IH21" s="54"/>
      <c r="II21" s="54"/>
      <c r="IJ21" s="54"/>
      <c r="IK21" s="54"/>
      <c r="IL21" s="54"/>
      <c r="IM21" s="54"/>
      <c r="IN21" s="54"/>
      <c r="IO21" s="54"/>
      <c r="IP21" s="54"/>
      <c r="IQ21" s="54"/>
      <c r="IR21" s="54"/>
      <c r="IS21" s="54"/>
      <c r="IT21" s="54"/>
      <c r="IU21" s="54"/>
      <c r="IV21" s="54"/>
      <c r="IW21" s="54"/>
      <c r="IX21" s="54"/>
      <c r="IY21" s="54"/>
      <c r="IZ21" s="54"/>
      <c r="JA21" s="54"/>
      <c r="JB21" s="54"/>
      <c r="JC21" s="54"/>
      <c r="JD21" s="54"/>
      <c r="JE21" s="54"/>
      <c r="JF21" s="54"/>
      <c r="JG21" s="54"/>
      <c r="JH21" s="54"/>
      <c r="JI21" s="54"/>
      <c r="JJ21" s="54"/>
      <c r="JK21" s="54"/>
      <c r="JL21" s="54"/>
      <c r="JM21" s="54"/>
      <c r="JN21" s="54"/>
      <c r="JO21" s="54"/>
      <c r="JP21" s="54"/>
      <c r="JQ21" s="54"/>
      <c r="JR21" s="54"/>
      <c r="JS21" s="54"/>
      <c r="JT21" s="54"/>
      <c r="JU21" s="54"/>
      <c r="JV21" s="54"/>
      <c r="JW21" s="54"/>
      <c r="JX21" s="54"/>
      <c r="JY21" s="54"/>
      <c r="JZ21" s="54"/>
      <c r="KA21" s="54"/>
      <c r="KB21" s="54"/>
      <c r="KC21" s="54"/>
      <c r="KD21" s="54"/>
      <c r="KE21" s="54"/>
      <c r="KF21" s="54"/>
      <c r="KG21" s="54"/>
      <c r="KH21" s="54"/>
      <c r="KI21" s="54"/>
      <c r="KJ21" s="54"/>
      <c r="KK21" s="54"/>
      <c r="KL21" s="54"/>
      <c r="KM21" s="54"/>
      <c r="KN21" s="54"/>
      <c r="KO21" s="54"/>
      <c r="KW21" s="208" t="s">
        <v>1415</v>
      </c>
    </row>
    <row r="22" spans="1:309" x14ac:dyDescent="0.35">
      <c r="A22" s="26" t="s">
        <v>885</v>
      </c>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54"/>
      <c r="CQ22" s="54"/>
      <c r="CR22" s="54"/>
      <c r="CS22" s="54"/>
      <c r="CT22" s="54"/>
      <c r="CU22" s="54"/>
      <c r="CV22" s="54"/>
      <c r="CW22" s="54"/>
      <c r="CX22" s="54"/>
      <c r="CY22" s="54"/>
      <c r="CZ22" s="54"/>
      <c r="DA22" s="54"/>
      <c r="DB22" s="54"/>
      <c r="DC22" s="54"/>
      <c r="DD22" s="54"/>
      <c r="DE22" s="54"/>
      <c r="DF22" s="54"/>
      <c r="DG22" s="54"/>
      <c r="DH22" s="54"/>
      <c r="DI22" s="54"/>
      <c r="DJ22" s="54"/>
      <c r="DK22" s="54"/>
      <c r="DL22" s="54"/>
      <c r="DM22" s="54"/>
      <c r="DN22" s="54"/>
      <c r="DO22" s="54"/>
      <c r="DP22" s="54"/>
      <c r="DQ22" s="54"/>
      <c r="DR22" s="54"/>
      <c r="DS22" s="54"/>
      <c r="DT22" s="54"/>
      <c r="DU22" s="54"/>
      <c r="DV22" s="54"/>
      <c r="DW22" s="54"/>
      <c r="DX22" s="54"/>
      <c r="DY22" s="54"/>
      <c r="DZ22" s="54"/>
      <c r="EA22" s="54"/>
      <c r="EB22" s="54"/>
      <c r="EC22" s="54"/>
      <c r="ED22" s="54"/>
      <c r="EE22" s="54"/>
      <c r="EF22" s="54"/>
      <c r="EG22" s="54"/>
      <c r="EH22" s="54"/>
      <c r="EI22" s="54"/>
      <c r="EJ22" s="54"/>
      <c r="EK22" s="54"/>
      <c r="EL22" s="54"/>
      <c r="EM22" s="54"/>
      <c r="EN22" s="54"/>
      <c r="EO22" s="54"/>
      <c r="EP22" s="54"/>
      <c r="EQ22" s="54"/>
      <c r="ER22" s="54"/>
      <c r="ES22" s="54"/>
      <c r="ET22" s="54"/>
      <c r="EU22" s="54"/>
      <c r="EV22" s="54"/>
      <c r="EW22" s="54"/>
      <c r="EX22" s="54"/>
      <c r="EY22" s="54"/>
      <c r="EZ22" s="54"/>
      <c r="FA22" s="54"/>
      <c r="FB22" s="54"/>
      <c r="FC22" s="54"/>
      <c r="FD22" s="54"/>
      <c r="FE22" s="54"/>
      <c r="FF22" s="54"/>
      <c r="FG22" s="54"/>
      <c r="FH22" s="54"/>
      <c r="FI22" s="54"/>
      <c r="FJ22" s="54"/>
      <c r="FK22" s="54"/>
      <c r="FL22" s="54"/>
      <c r="FM22" s="54"/>
      <c r="FN22" s="54"/>
      <c r="FO22" s="54"/>
      <c r="FP22" s="54"/>
      <c r="FQ22" s="54"/>
      <c r="FR22" s="54"/>
      <c r="FS22" s="54"/>
      <c r="FT22" s="54"/>
      <c r="FU22" s="54"/>
      <c r="FV22" s="54"/>
      <c r="FW22" s="54"/>
      <c r="FX22" s="54"/>
      <c r="FY22" s="54"/>
      <c r="FZ22" s="54"/>
      <c r="GA22" s="54"/>
      <c r="GB22" s="54"/>
      <c r="GC22" s="54"/>
      <c r="GD22" s="54"/>
      <c r="GE22" s="54"/>
      <c r="GF22" s="54"/>
      <c r="GG22" s="54"/>
      <c r="GH22" s="54"/>
      <c r="GI22" s="54"/>
      <c r="GJ22" s="54"/>
      <c r="GK22" s="54"/>
      <c r="GL22" s="54"/>
      <c r="GM22" s="54"/>
      <c r="GN22" s="54"/>
      <c r="GO22" s="54"/>
      <c r="GP22" s="54"/>
      <c r="GQ22" s="54"/>
      <c r="GR22" s="54"/>
      <c r="GS22" s="54"/>
      <c r="GT22" s="54"/>
      <c r="GU22" s="54"/>
      <c r="GV22" s="54"/>
      <c r="GW22" s="54"/>
      <c r="GX22" s="54"/>
      <c r="GY22" s="54"/>
      <c r="GZ22" s="54"/>
      <c r="HA22" s="54"/>
      <c r="HB22" s="54"/>
      <c r="HC22" s="54"/>
      <c r="HD22" s="54"/>
      <c r="HE22" s="54"/>
      <c r="HF22" s="54"/>
      <c r="HG22" s="54"/>
      <c r="HH22" s="54"/>
      <c r="HI22" s="54"/>
      <c r="HJ22" s="54"/>
      <c r="HK22" s="54"/>
      <c r="HL22" s="54"/>
      <c r="HM22" s="54"/>
      <c r="HN22" s="54"/>
      <c r="HO22" s="54"/>
      <c r="HP22" s="54"/>
      <c r="HQ22" s="54"/>
      <c r="HR22" s="54"/>
      <c r="HS22" s="54"/>
      <c r="HT22" s="54"/>
      <c r="HU22" s="54"/>
      <c r="HV22" s="54"/>
      <c r="HW22" s="54"/>
      <c r="HX22" s="54"/>
      <c r="HY22" s="54"/>
      <c r="HZ22" s="54"/>
      <c r="IA22" s="54"/>
      <c r="IB22" s="54"/>
      <c r="IC22" s="54"/>
      <c r="ID22" s="54"/>
      <c r="IE22" s="54"/>
      <c r="IF22" s="54"/>
      <c r="IG22" s="54"/>
      <c r="IH22" s="54"/>
      <c r="II22" s="54"/>
      <c r="IJ22" s="54"/>
      <c r="IK22" s="54"/>
      <c r="IL22" s="54"/>
      <c r="IM22" s="54"/>
      <c r="IN22" s="54"/>
      <c r="IO22" s="54"/>
      <c r="IP22" s="54"/>
      <c r="IQ22" s="54"/>
      <c r="IR22" s="54"/>
      <c r="IS22" s="54"/>
      <c r="IT22" s="54"/>
      <c r="IU22" s="54"/>
      <c r="IV22" s="54"/>
      <c r="IW22" s="54"/>
      <c r="IX22" s="54"/>
      <c r="IY22" s="54"/>
      <c r="IZ22" s="54"/>
      <c r="JA22" s="54"/>
      <c r="JB22" s="54"/>
      <c r="JC22" s="54"/>
      <c r="JD22" s="54"/>
      <c r="JE22" s="54"/>
      <c r="JF22" s="54"/>
      <c r="JG22" s="54"/>
      <c r="JH22" s="54"/>
      <c r="JI22" s="54"/>
      <c r="JJ22" s="54"/>
      <c r="JK22" s="54"/>
      <c r="JL22" s="54"/>
      <c r="JM22" s="54"/>
      <c r="JN22" s="54"/>
      <c r="JO22" s="54"/>
      <c r="JP22" s="54"/>
      <c r="JQ22" s="54"/>
      <c r="JR22" s="54"/>
      <c r="JS22" s="54"/>
      <c r="JT22" s="54"/>
      <c r="JU22" s="54"/>
      <c r="JV22" s="54"/>
      <c r="JW22" s="54"/>
      <c r="JX22" s="54"/>
      <c r="JY22" s="54"/>
      <c r="JZ22" s="54"/>
      <c r="KA22" s="54"/>
      <c r="KB22" s="54"/>
      <c r="KC22" s="54"/>
      <c r="KD22" s="54"/>
      <c r="KE22" s="54"/>
      <c r="KF22" s="54"/>
      <c r="KG22" s="54"/>
      <c r="KH22" s="54"/>
      <c r="KI22" s="54"/>
      <c r="KJ22" s="54"/>
      <c r="KK22" s="54"/>
      <c r="KL22" s="54"/>
      <c r="KM22" s="54"/>
      <c r="KN22" s="54"/>
      <c r="KO22" s="54"/>
      <c r="KW22" s="208" t="s">
        <v>1416</v>
      </c>
    </row>
    <row r="23" spans="1:309" x14ac:dyDescent="0.35">
      <c r="A23" s="26" t="s">
        <v>886</v>
      </c>
      <c r="B23" s="54"/>
      <c r="C23" s="54"/>
      <c r="D23" s="54"/>
      <c r="E23" s="54"/>
      <c r="F23" s="54"/>
      <c r="G23" s="54"/>
      <c r="H23" s="54"/>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c r="BX23" s="54"/>
      <c r="BY23" s="54"/>
      <c r="BZ23" s="54"/>
      <c r="CA23" s="54"/>
      <c r="CB23" s="54"/>
      <c r="CC23" s="54"/>
      <c r="CD23" s="54"/>
      <c r="CE23" s="54"/>
      <c r="CF23" s="54"/>
      <c r="CG23" s="54"/>
      <c r="CH23" s="54"/>
      <c r="CI23" s="54"/>
      <c r="CJ23" s="54"/>
      <c r="CK23" s="54"/>
      <c r="CL23" s="54"/>
      <c r="CM23" s="54"/>
      <c r="CN23" s="54"/>
      <c r="CO23" s="54"/>
      <c r="CP23" s="54"/>
      <c r="CQ23" s="54"/>
      <c r="CR23" s="54"/>
      <c r="CS23" s="54"/>
      <c r="CT23" s="54"/>
      <c r="CU23" s="54"/>
      <c r="CV23" s="54"/>
      <c r="CW23" s="54"/>
      <c r="CX23" s="54"/>
      <c r="CY23" s="54"/>
      <c r="CZ23" s="54"/>
      <c r="DA23" s="54"/>
      <c r="DB23" s="54"/>
      <c r="DC23" s="54"/>
      <c r="DD23" s="54"/>
      <c r="DE23" s="54"/>
      <c r="DF23" s="54"/>
      <c r="DG23" s="54"/>
      <c r="DH23" s="54"/>
      <c r="DI23" s="54"/>
      <c r="DJ23" s="54"/>
      <c r="DK23" s="54"/>
      <c r="DL23" s="54"/>
      <c r="DM23" s="54"/>
      <c r="DN23" s="54"/>
      <c r="DO23" s="54"/>
      <c r="DP23" s="54"/>
      <c r="DQ23" s="54"/>
      <c r="DR23" s="54"/>
      <c r="DS23" s="54"/>
      <c r="DT23" s="54"/>
      <c r="DU23" s="54"/>
      <c r="DV23" s="54"/>
      <c r="DW23" s="54"/>
      <c r="DX23" s="54"/>
      <c r="DY23" s="54"/>
      <c r="DZ23" s="54"/>
      <c r="EA23" s="54"/>
      <c r="EB23" s="54"/>
      <c r="EC23" s="54"/>
      <c r="ED23" s="54"/>
      <c r="EE23" s="54"/>
      <c r="EF23" s="54"/>
      <c r="EG23" s="54"/>
      <c r="EH23" s="54"/>
      <c r="EI23" s="54"/>
      <c r="EJ23" s="54"/>
      <c r="EK23" s="54"/>
      <c r="EL23" s="54"/>
      <c r="EM23" s="54"/>
      <c r="EN23" s="54"/>
      <c r="EO23" s="54"/>
      <c r="EP23" s="54"/>
      <c r="EQ23" s="54"/>
      <c r="ER23" s="54"/>
      <c r="ES23" s="54"/>
      <c r="ET23" s="54"/>
      <c r="EU23" s="54"/>
      <c r="EV23" s="54"/>
      <c r="EW23" s="54"/>
      <c r="EX23" s="54"/>
      <c r="EY23" s="54"/>
      <c r="EZ23" s="54"/>
      <c r="FA23" s="54"/>
      <c r="FB23" s="54"/>
      <c r="FC23" s="54"/>
      <c r="FD23" s="54"/>
      <c r="FE23" s="54"/>
      <c r="FF23" s="54"/>
      <c r="FG23" s="54"/>
      <c r="FH23" s="54"/>
      <c r="FI23" s="54"/>
      <c r="FJ23" s="54"/>
      <c r="FK23" s="54"/>
      <c r="FL23" s="54"/>
      <c r="FM23" s="54"/>
      <c r="FN23" s="54"/>
      <c r="FO23" s="54"/>
      <c r="FP23" s="54"/>
      <c r="FQ23" s="54"/>
      <c r="FR23" s="54"/>
      <c r="FS23" s="54"/>
      <c r="FT23" s="54"/>
      <c r="FU23" s="54"/>
      <c r="FV23" s="54"/>
      <c r="FW23" s="54"/>
      <c r="FX23" s="54"/>
      <c r="FY23" s="54"/>
      <c r="FZ23" s="54"/>
      <c r="GA23" s="54"/>
      <c r="GB23" s="54"/>
      <c r="GC23" s="54"/>
      <c r="GD23" s="54"/>
      <c r="GE23" s="54"/>
      <c r="GF23" s="54"/>
      <c r="GG23" s="54"/>
      <c r="GH23" s="54"/>
      <c r="GI23" s="54"/>
      <c r="GJ23" s="54"/>
      <c r="GK23" s="54"/>
      <c r="GL23" s="54"/>
      <c r="GM23" s="54"/>
      <c r="GN23" s="54"/>
      <c r="GO23" s="54"/>
      <c r="GP23" s="54"/>
      <c r="GQ23" s="54"/>
      <c r="GR23" s="54"/>
      <c r="GS23" s="54"/>
      <c r="GT23" s="54"/>
      <c r="GU23" s="54"/>
      <c r="GV23" s="54"/>
      <c r="GW23" s="54"/>
      <c r="GX23" s="54"/>
      <c r="GY23" s="54"/>
      <c r="GZ23" s="54"/>
      <c r="HA23" s="54"/>
      <c r="HB23" s="54"/>
      <c r="HC23" s="54"/>
      <c r="HD23" s="54"/>
      <c r="HE23" s="54"/>
      <c r="HF23" s="54"/>
      <c r="HG23" s="54"/>
      <c r="HH23" s="54"/>
      <c r="HI23" s="54"/>
      <c r="HJ23" s="54"/>
      <c r="HK23" s="54"/>
      <c r="HL23" s="54"/>
      <c r="HM23" s="54"/>
      <c r="HN23" s="54"/>
      <c r="HO23" s="54"/>
      <c r="HP23" s="54"/>
      <c r="HQ23" s="54"/>
      <c r="HR23" s="54"/>
      <c r="HS23" s="54"/>
      <c r="HT23" s="54"/>
      <c r="HU23" s="54"/>
      <c r="HV23" s="54"/>
      <c r="HW23" s="54"/>
      <c r="HX23" s="54"/>
      <c r="HY23" s="54"/>
      <c r="HZ23" s="54"/>
      <c r="IA23" s="54"/>
      <c r="IB23" s="54"/>
      <c r="IC23" s="54"/>
      <c r="ID23" s="54"/>
      <c r="IE23" s="54"/>
      <c r="IF23" s="54"/>
      <c r="IG23" s="54"/>
      <c r="IH23" s="54"/>
      <c r="II23" s="54"/>
      <c r="IJ23" s="54"/>
      <c r="IK23" s="54"/>
      <c r="IL23" s="54"/>
      <c r="IM23" s="54"/>
      <c r="IN23" s="54"/>
      <c r="IO23" s="54"/>
      <c r="IP23" s="54"/>
      <c r="IQ23" s="54"/>
      <c r="IR23" s="54"/>
      <c r="IS23" s="54"/>
      <c r="IT23" s="54"/>
      <c r="IU23" s="54"/>
      <c r="IV23" s="54"/>
      <c r="IW23" s="54"/>
      <c r="IX23" s="54"/>
      <c r="IY23" s="54"/>
      <c r="IZ23" s="54"/>
      <c r="JA23" s="54"/>
      <c r="JB23" s="54"/>
      <c r="JC23" s="54"/>
      <c r="JD23" s="54"/>
      <c r="JE23" s="54"/>
      <c r="JF23" s="54"/>
      <c r="JG23" s="54"/>
      <c r="JH23" s="54"/>
      <c r="JI23" s="54"/>
      <c r="JJ23" s="54"/>
      <c r="JK23" s="54"/>
      <c r="JL23" s="54"/>
      <c r="JM23" s="54"/>
      <c r="JN23" s="54"/>
      <c r="JO23" s="54"/>
      <c r="JP23" s="54"/>
      <c r="JQ23" s="54"/>
      <c r="JR23" s="54"/>
      <c r="JS23" s="54"/>
      <c r="JT23" s="54"/>
      <c r="JU23" s="54"/>
      <c r="JV23" s="54"/>
      <c r="JW23" s="54"/>
      <c r="JX23" s="54"/>
      <c r="JY23" s="54"/>
      <c r="JZ23" s="54"/>
      <c r="KA23" s="54"/>
      <c r="KB23" s="54"/>
      <c r="KC23" s="54"/>
      <c r="KD23" s="54"/>
      <c r="KE23" s="54"/>
      <c r="KF23" s="54"/>
      <c r="KG23" s="54"/>
      <c r="KH23" s="54"/>
      <c r="KI23" s="54"/>
      <c r="KJ23" s="54"/>
      <c r="KK23" s="54"/>
      <c r="KL23" s="54"/>
      <c r="KM23" s="54"/>
      <c r="KN23" s="54"/>
      <c r="KO23" s="54"/>
      <c r="KW23" s="386" t="s">
        <v>939</v>
      </c>
    </row>
    <row r="24" spans="1:309" x14ac:dyDescent="0.35">
      <c r="A24" s="26" t="s">
        <v>887</v>
      </c>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54"/>
      <c r="CQ24" s="54"/>
      <c r="CR24" s="54"/>
      <c r="CS24" s="54"/>
      <c r="CT24" s="54"/>
      <c r="CU24" s="54"/>
      <c r="CV24" s="54"/>
      <c r="CW24" s="54"/>
      <c r="CX24" s="54"/>
      <c r="CY24" s="54"/>
      <c r="CZ24" s="54"/>
      <c r="DA24" s="54"/>
      <c r="DB24" s="54"/>
      <c r="DC24" s="54"/>
      <c r="DD24" s="54"/>
      <c r="DE24" s="54"/>
      <c r="DF24" s="54"/>
      <c r="DG24" s="54"/>
      <c r="DH24" s="54"/>
      <c r="DI24" s="54"/>
      <c r="DJ24" s="54"/>
      <c r="DK24" s="54"/>
      <c r="DL24" s="54"/>
      <c r="DM24" s="54"/>
      <c r="DN24" s="54"/>
      <c r="DO24" s="54"/>
      <c r="DP24" s="54"/>
      <c r="DQ24" s="54"/>
      <c r="DR24" s="54"/>
      <c r="DS24" s="54"/>
      <c r="DT24" s="54"/>
      <c r="DU24" s="54"/>
      <c r="DV24" s="54"/>
      <c r="DW24" s="54"/>
      <c r="DX24" s="54"/>
      <c r="DY24" s="54"/>
      <c r="DZ24" s="54"/>
      <c r="EA24" s="54"/>
      <c r="EB24" s="54"/>
      <c r="EC24" s="54"/>
      <c r="ED24" s="54"/>
      <c r="EE24" s="54"/>
      <c r="EF24" s="54"/>
      <c r="EG24" s="54"/>
      <c r="EH24" s="54"/>
      <c r="EI24" s="54"/>
      <c r="EJ24" s="54"/>
      <c r="EK24" s="54"/>
      <c r="EL24" s="54"/>
      <c r="EM24" s="54"/>
      <c r="EN24" s="54"/>
      <c r="EO24" s="54"/>
      <c r="EP24" s="54"/>
      <c r="EQ24" s="54"/>
      <c r="ER24" s="54"/>
      <c r="ES24" s="54"/>
      <c r="ET24" s="54"/>
      <c r="EU24" s="54"/>
      <c r="EV24" s="54"/>
      <c r="EW24" s="54"/>
      <c r="EX24" s="54"/>
      <c r="EY24" s="54"/>
      <c r="EZ24" s="54"/>
      <c r="FA24" s="54"/>
      <c r="FB24" s="54"/>
      <c r="FC24" s="54"/>
      <c r="FD24" s="54"/>
      <c r="FE24" s="54"/>
      <c r="FF24" s="54"/>
      <c r="FG24" s="54"/>
      <c r="FH24" s="54"/>
      <c r="FI24" s="54"/>
      <c r="FJ24" s="54"/>
      <c r="FK24" s="54"/>
      <c r="FL24" s="54"/>
      <c r="FM24" s="54"/>
      <c r="FN24" s="54"/>
      <c r="FO24" s="54"/>
      <c r="FP24" s="54"/>
      <c r="FQ24" s="54"/>
      <c r="FR24" s="54"/>
      <c r="FS24" s="54"/>
      <c r="FT24" s="54"/>
      <c r="FU24" s="54"/>
      <c r="FV24" s="54"/>
      <c r="FW24" s="54"/>
      <c r="FX24" s="54"/>
      <c r="FY24" s="54"/>
      <c r="FZ24" s="54"/>
      <c r="GA24" s="54"/>
      <c r="GB24" s="54"/>
      <c r="GC24" s="54"/>
      <c r="GD24" s="54"/>
      <c r="GE24" s="54"/>
      <c r="GF24" s="54"/>
      <c r="GG24" s="54"/>
      <c r="GH24" s="54"/>
      <c r="GI24" s="54"/>
      <c r="GJ24" s="54"/>
      <c r="GK24" s="54"/>
      <c r="GL24" s="54"/>
      <c r="GM24" s="54"/>
      <c r="GN24" s="54"/>
      <c r="GO24" s="54"/>
      <c r="GP24" s="54"/>
      <c r="GQ24" s="54"/>
      <c r="GR24" s="54"/>
      <c r="GS24" s="54"/>
      <c r="GT24" s="54"/>
      <c r="GU24" s="54"/>
      <c r="GV24" s="54"/>
      <c r="GW24" s="54"/>
      <c r="GX24" s="54"/>
      <c r="GY24" s="54"/>
      <c r="GZ24" s="54"/>
      <c r="HA24" s="54"/>
      <c r="HB24" s="54"/>
      <c r="HC24" s="54"/>
      <c r="HD24" s="54"/>
      <c r="HE24" s="54"/>
      <c r="HF24" s="54"/>
      <c r="HG24" s="54"/>
      <c r="HH24" s="54"/>
      <c r="HI24" s="54"/>
      <c r="HJ24" s="54"/>
      <c r="HK24" s="54"/>
      <c r="HL24" s="54"/>
      <c r="HM24" s="54"/>
      <c r="HN24" s="54"/>
      <c r="HO24" s="54"/>
      <c r="HP24" s="54"/>
      <c r="HQ24" s="54"/>
      <c r="HR24" s="54"/>
      <c r="HS24" s="54"/>
      <c r="HT24" s="54"/>
      <c r="HU24" s="54"/>
      <c r="HV24" s="54"/>
      <c r="HW24" s="54"/>
      <c r="HX24" s="54"/>
      <c r="HY24" s="54"/>
      <c r="HZ24" s="54"/>
      <c r="IA24" s="54"/>
      <c r="IB24" s="54"/>
      <c r="IC24" s="54"/>
      <c r="ID24" s="54"/>
      <c r="IE24" s="54"/>
      <c r="IF24" s="54"/>
      <c r="IG24" s="54"/>
      <c r="IH24" s="54"/>
      <c r="II24" s="54"/>
      <c r="IJ24" s="54"/>
      <c r="IK24" s="54"/>
      <c r="IL24" s="54"/>
      <c r="IM24" s="54"/>
      <c r="IN24" s="54"/>
      <c r="IO24" s="54"/>
      <c r="IP24" s="54"/>
      <c r="IQ24" s="54"/>
      <c r="IR24" s="54"/>
      <c r="IS24" s="54"/>
      <c r="IT24" s="54"/>
      <c r="IU24" s="54"/>
      <c r="IV24" s="54"/>
      <c r="IW24" s="54"/>
      <c r="IX24" s="54"/>
      <c r="IY24" s="54"/>
      <c r="IZ24" s="54"/>
      <c r="JA24" s="54"/>
      <c r="JB24" s="54"/>
      <c r="JC24" s="54"/>
      <c r="JD24" s="54"/>
      <c r="JE24" s="54"/>
      <c r="JF24" s="54"/>
      <c r="JG24" s="54"/>
      <c r="JH24" s="54"/>
      <c r="JI24" s="54"/>
      <c r="JJ24" s="54"/>
      <c r="JK24" s="54"/>
      <c r="JL24" s="54"/>
      <c r="JM24" s="54"/>
      <c r="JN24" s="54"/>
      <c r="JO24" s="54"/>
      <c r="JP24" s="54"/>
      <c r="JQ24" s="54"/>
      <c r="JR24" s="54"/>
      <c r="JS24" s="54"/>
      <c r="JT24" s="54"/>
      <c r="JU24" s="54"/>
      <c r="JV24" s="54"/>
      <c r="JW24" s="54"/>
      <c r="JX24" s="54"/>
      <c r="JY24" s="54"/>
      <c r="JZ24" s="54"/>
      <c r="KA24" s="54"/>
      <c r="KB24" s="54"/>
      <c r="KC24" s="54"/>
      <c r="KD24" s="54"/>
      <c r="KE24" s="54"/>
      <c r="KF24" s="54"/>
      <c r="KG24" s="54"/>
      <c r="KH24" s="54"/>
      <c r="KI24" s="54"/>
      <c r="KJ24" s="54"/>
      <c r="KK24" s="54"/>
      <c r="KL24" s="54"/>
      <c r="KM24" s="54"/>
      <c r="KN24" s="54"/>
      <c r="KO24" s="54"/>
      <c r="KW24" s="208" t="s">
        <v>1417</v>
      </c>
    </row>
    <row r="25" spans="1:309" x14ac:dyDescent="0.35">
      <c r="A25" s="26" t="s">
        <v>888</v>
      </c>
      <c r="B25" s="54"/>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c r="BU25" s="54"/>
      <c r="BV25" s="54"/>
      <c r="BW25" s="54"/>
      <c r="BX25" s="54"/>
      <c r="BY25" s="54"/>
      <c r="BZ25" s="54"/>
      <c r="CA25" s="54"/>
      <c r="CB25" s="54"/>
      <c r="CC25" s="54"/>
      <c r="CD25" s="54"/>
      <c r="CE25" s="54"/>
      <c r="CF25" s="54"/>
      <c r="CG25" s="54"/>
      <c r="CH25" s="54"/>
      <c r="CI25" s="54"/>
      <c r="CJ25" s="54"/>
      <c r="CK25" s="54"/>
      <c r="CL25" s="54"/>
      <c r="CM25" s="54"/>
      <c r="CN25" s="54"/>
      <c r="CO25" s="54"/>
      <c r="CP25" s="54"/>
      <c r="CQ25" s="54"/>
      <c r="CR25" s="54"/>
      <c r="CS25" s="54"/>
      <c r="CT25" s="54"/>
      <c r="CU25" s="54"/>
      <c r="CV25" s="54"/>
      <c r="CW25" s="54"/>
      <c r="CX25" s="54"/>
      <c r="CY25" s="54"/>
      <c r="CZ25" s="54"/>
      <c r="DA25" s="54"/>
      <c r="DB25" s="54"/>
      <c r="DC25" s="54"/>
      <c r="DD25" s="54"/>
      <c r="DE25" s="54"/>
      <c r="DF25" s="54"/>
      <c r="DG25" s="54"/>
      <c r="DH25" s="54"/>
      <c r="DI25" s="54"/>
      <c r="DJ25" s="54"/>
      <c r="DK25" s="54"/>
      <c r="DL25" s="54"/>
      <c r="DM25" s="54"/>
      <c r="DN25" s="54"/>
      <c r="DO25" s="54"/>
      <c r="DP25" s="54"/>
      <c r="DQ25" s="54"/>
      <c r="DR25" s="54"/>
      <c r="DS25" s="54"/>
      <c r="DT25" s="54"/>
      <c r="DU25" s="54"/>
      <c r="DV25" s="54"/>
      <c r="DW25" s="54"/>
      <c r="DX25" s="54"/>
      <c r="DY25" s="54"/>
      <c r="DZ25" s="54"/>
      <c r="EA25" s="54"/>
      <c r="EB25" s="54"/>
      <c r="EC25" s="54"/>
      <c r="ED25" s="54"/>
      <c r="EE25" s="54"/>
      <c r="EF25" s="54"/>
      <c r="EG25" s="54"/>
      <c r="EH25" s="54"/>
      <c r="EI25" s="54"/>
      <c r="EJ25" s="54"/>
      <c r="EK25" s="54"/>
      <c r="EL25" s="54"/>
      <c r="EM25" s="54"/>
      <c r="EN25" s="54"/>
      <c r="EO25" s="54"/>
      <c r="EP25" s="54"/>
      <c r="EQ25" s="54"/>
      <c r="ER25" s="54"/>
      <c r="ES25" s="54"/>
      <c r="ET25" s="54"/>
      <c r="EU25" s="54"/>
      <c r="EV25" s="54"/>
      <c r="EW25" s="54"/>
      <c r="EX25" s="54"/>
      <c r="EY25" s="54"/>
      <c r="EZ25" s="54"/>
      <c r="FA25" s="54"/>
      <c r="FB25" s="54"/>
      <c r="FC25" s="54"/>
      <c r="FD25" s="54"/>
      <c r="FE25" s="54"/>
      <c r="FF25" s="54"/>
      <c r="FG25" s="54"/>
      <c r="FH25" s="54"/>
      <c r="FI25" s="54"/>
      <c r="FJ25" s="54"/>
      <c r="FK25" s="54"/>
      <c r="FL25" s="54"/>
      <c r="FM25" s="54"/>
      <c r="FN25" s="54"/>
      <c r="FO25" s="54"/>
      <c r="FP25" s="54"/>
      <c r="FQ25" s="54"/>
      <c r="FR25" s="54"/>
      <c r="FS25" s="54"/>
      <c r="FT25" s="54"/>
      <c r="FU25" s="54"/>
      <c r="FV25" s="54"/>
      <c r="FW25" s="54"/>
      <c r="FX25" s="54"/>
      <c r="FY25" s="54"/>
      <c r="FZ25" s="54"/>
      <c r="GA25" s="54"/>
      <c r="GB25" s="54"/>
      <c r="GC25" s="54"/>
      <c r="GD25" s="54"/>
      <c r="GE25" s="54"/>
      <c r="GF25" s="54"/>
      <c r="GG25" s="54"/>
      <c r="GH25" s="54"/>
      <c r="GI25" s="54"/>
      <c r="GJ25" s="54"/>
      <c r="GK25" s="54"/>
      <c r="GL25" s="54"/>
      <c r="GM25" s="54"/>
      <c r="GN25" s="54"/>
      <c r="GO25" s="54"/>
      <c r="GP25" s="54"/>
      <c r="GQ25" s="54"/>
      <c r="GR25" s="54"/>
      <c r="GS25" s="54"/>
      <c r="GT25" s="54"/>
      <c r="GU25" s="54"/>
      <c r="GV25" s="54"/>
      <c r="GW25" s="54"/>
      <c r="GX25" s="54"/>
      <c r="GY25" s="54"/>
      <c r="GZ25" s="54"/>
      <c r="HA25" s="54"/>
      <c r="HB25" s="54"/>
      <c r="HC25" s="54"/>
      <c r="HD25" s="54"/>
      <c r="HE25" s="54"/>
      <c r="HF25" s="54"/>
      <c r="HG25" s="54"/>
      <c r="HH25" s="54"/>
      <c r="HI25" s="54"/>
      <c r="HJ25" s="54"/>
      <c r="HK25" s="54"/>
      <c r="HL25" s="54"/>
      <c r="HM25" s="54"/>
      <c r="HN25" s="54"/>
      <c r="HO25" s="54"/>
      <c r="HP25" s="54"/>
      <c r="HQ25" s="54"/>
      <c r="HR25" s="54"/>
      <c r="HS25" s="54"/>
      <c r="HT25" s="54"/>
      <c r="HU25" s="54"/>
      <c r="HV25" s="54"/>
      <c r="HW25" s="54"/>
      <c r="HX25" s="54"/>
      <c r="HY25" s="54"/>
      <c r="HZ25" s="54"/>
      <c r="IA25" s="54"/>
      <c r="IB25" s="54"/>
      <c r="IC25" s="54"/>
      <c r="ID25" s="54"/>
      <c r="IE25" s="54"/>
      <c r="IF25" s="54"/>
      <c r="IG25" s="54"/>
      <c r="IH25" s="54"/>
      <c r="II25" s="54"/>
      <c r="IJ25" s="54"/>
      <c r="IK25" s="54"/>
      <c r="IL25" s="54"/>
      <c r="IM25" s="54"/>
      <c r="IN25" s="54"/>
      <c r="IO25" s="54"/>
      <c r="IP25" s="54"/>
      <c r="IQ25" s="54"/>
      <c r="IR25" s="54"/>
      <c r="IS25" s="54"/>
      <c r="IT25" s="54"/>
      <c r="IU25" s="54"/>
      <c r="IV25" s="54"/>
      <c r="IW25" s="54"/>
      <c r="IX25" s="54"/>
      <c r="IY25" s="54"/>
      <c r="IZ25" s="54"/>
      <c r="JA25" s="54"/>
      <c r="JB25" s="54"/>
      <c r="JC25" s="54"/>
      <c r="JD25" s="54"/>
      <c r="JE25" s="54"/>
      <c r="JF25" s="54"/>
      <c r="JG25" s="54"/>
      <c r="JH25" s="54"/>
      <c r="JI25" s="54"/>
      <c r="JJ25" s="54"/>
      <c r="JK25" s="54"/>
      <c r="JL25" s="54"/>
      <c r="JM25" s="54"/>
      <c r="JN25" s="54"/>
      <c r="JO25" s="54"/>
      <c r="JP25" s="54"/>
      <c r="JQ25" s="54"/>
      <c r="JR25" s="54"/>
      <c r="JS25" s="54"/>
      <c r="JT25" s="54"/>
      <c r="JU25" s="54"/>
      <c r="JV25" s="54"/>
      <c r="JW25" s="54"/>
      <c r="JX25" s="54"/>
      <c r="JY25" s="54"/>
      <c r="JZ25" s="54"/>
      <c r="KA25" s="54"/>
      <c r="KB25" s="54"/>
      <c r="KC25" s="54"/>
      <c r="KD25" s="54"/>
      <c r="KE25" s="54"/>
      <c r="KF25" s="54"/>
      <c r="KG25" s="54"/>
      <c r="KH25" s="54"/>
      <c r="KI25" s="54"/>
      <c r="KJ25" s="54"/>
      <c r="KK25" s="54"/>
      <c r="KL25" s="54"/>
      <c r="KM25" s="54"/>
      <c r="KN25" s="54"/>
      <c r="KO25" s="54"/>
      <c r="KW25" s="208" t="s">
        <v>1418</v>
      </c>
    </row>
    <row r="26" spans="1:309" x14ac:dyDescent="0.35">
      <c r="A26" s="27" t="s">
        <v>889</v>
      </c>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54"/>
      <c r="CQ26" s="54"/>
      <c r="CR26" s="54"/>
      <c r="CS26" s="54"/>
      <c r="CT26" s="54"/>
      <c r="CU26" s="54"/>
      <c r="CV26" s="54"/>
      <c r="CW26" s="54"/>
      <c r="CX26" s="54"/>
      <c r="CY26" s="54"/>
      <c r="CZ26" s="54"/>
      <c r="DA26" s="54"/>
      <c r="DB26" s="54"/>
      <c r="DC26" s="54"/>
      <c r="DD26" s="54"/>
      <c r="DE26" s="54"/>
      <c r="DF26" s="54"/>
      <c r="DG26" s="54"/>
      <c r="DH26" s="54"/>
      <c r="DI26" s="54"/>
      <c r="DJ26" s="54"/>
      <c r="DK26" s="54"/>
      <c r="DL26" s="54"/>
      <c r="DM26" s="54"/>
      <c r="DN26" s="54"/>
      <c r="DO26" s="54"/>
      <c r="DP26" s="54"/>
      <c r="DQ26" s="54"/>
      <c r="DR26" s="54"/>
      <c r="DS26" s="54"/>
      <c r="DT26" s="54"/>
      <c r="DU26" s="54"/>
      <c r="DV26" s="54"/>
      <c r="DW26" s="54"/>
      <c r="DX26" s="54"/>
      <c r="DY26" s="54"/>
      <c r="DZ26" s="54"/>
      <c r="EA26" s="54"/>
      <c r="EB26" s="54"/>
      <c r="EC26" s="54"/>
      <c r="ED26" s="54"/>
      <c r="EE26" s="54"/>
      <c r="EF26" s="54"/>
      <c r="EG26" s="54"/>
      <c r="EH26" s="54"/>
      <c r="EI26" s="54"/>
      <c r="EJ26" s="54"/>
      <c r="EK26" s="54"/>
      <c r="EL26" s="54"/>
      <c r="EM26" s="54"/>
      <c r="EN26" s="54"/>
      <c r="EO26" s="54"/>
      <c r="EP26" s="54"/>
      <c r="EQ26" s="54"/>
      <c r="ER26" s="54"/>
      <c r="ES26" s="54"/>
      <c r="ET26" s="54"/>
      <c r="EU26" s="54"/>
      <c r="EV26" s="54"/>
      <c r="EW26" s="54"/>
      <c r="EX26" s="54"/>
      <c r="EY26" s="54"/>
      <c r="EZ26" s="54"/>
      <c r="FA26" s="54"/>
      <c r="FB26" s="54"/>
      <c r="FC26" s="54"/>
      <c r="FD26" s="54"/>
      <c r="FE26" s="54"/>
      <c r="FF26" s="54"/>
      <c r="FG26" s="54"/>
      <c r="FH26" s="54"/>
      <c r="FI26" s="54"/>
      <c r="FJ26" s="54"/>
      <c r="FK26" s="54"/>
      <c r="FL26" s="54"/>
      <c r="FM26" s="54"/>
      <c r="FN26" s="54"/>
      <c r="FO26" s="54"/>
      <c r="FP26" s="54"/>
      <c r="FQ26" s="54"/>
      <c r="FR26" s="54"/>
      <c r="FS26" s="54"/>
      <c r="FT26" s="54"/>
      <c r="FU26" s="54"/>
      <c r="FV26" s="54"/>
      <c r="FW26" s="54"/>
      <c r="FX26" s="54"/>
      <c r="FY26" s="54"/>
      <c r="FZ26" s="54"/>
      <c r="GA26" s="54"/>
      <c r="GB26" s="54"/>
      <c r="GC26" s="54"/>
      <c r="GD26" s="54"/>
      <c r="GE26" s="54"/>
      <c r="GF26" s="54"/>
      <c r="GG26" s="54"/>
      <c r="GH26" s="54"/>
      <c r="GI26" s="54"/>
      <c r="GJ26" s="54"/>
      <c r="GK26" s="54"/>
      <c r="GL26" s="54"/>
      <c r="GM26" s="54"/>
      <c r="GN26" s="54"/>
      <c r="GO26" s="54"/>
      <c r="GP26" s="54"/>
      <c r="GQ26" s="54"/>
      <c r="GR26" s="54"/>
      <c r="GS26" s="54"/>
      <c r="GT26" s="54"/>
      <c r="GU26" s="54"/>
      <c r="GV26" s="54"/>
      <c r="GW26" s="54"/>
      <c r="GX26" s="54"/>
      <c r="GY26" s="54"/>
      <c r="GZ26" s="54"/>
      <c r="HA26" s="54"/>
      <c r="HB26" s="54"/>
      <c r="HC26" s="54"/>
      <c r="HD26" s="54"/>
      <c r="HE26" s="54"/>
      <c r="HF26" s="54"/>
      <c r="HG26" s="54"/>
      <c r="HH26" s="54"/>
      <c r="HI26" s="54"/>
      <c r="HJ26" s="54"/>
      <c r="HK26" s="54"/>
      <c r="HL26" s="54"/>
      <c r="HM26" s="54"/>
      <c r="HN26" s="54"/>
      <c r="HO26" s="54"/>
      <c r="HP26" s="54"/>
      <c r="HQ26" s="54"/>
      <c r="HR26" s="54"/>
      <c r="HS26" s="54"/>
      <c r="HT26" s="54"/>
      <c r="HU26" s="54"/>
      <c r="HV26" s="54"/>
      <c r="HW26" s="54"/>
      <c r="HX26" s="54"/>
      <c r="HY26" s="54"/>
      <c r="HZ26" s="54"/>
      <c r="IA26" s="54"/>
      <c r="IB26" s="54"/>
      <c r="IC26" s="54"/>
      <c r="ID26" s="54"/>
      <c r="IE26" s="54"/>
      <c r="IF26" s="54"/>
      <c r="IG26" s="54"/>
      <c r="IH26" s="54"/>
      <c r="II26" s="54"/>
      <c r="IJ26" s="54"/>
      <c r="IK26" s="54"/>
      <c r="IL26" s="54"/>
      <c r="IM26" s="54"/>
      <c r="IN26" s="54"/>
      <c r="IO26" s="54"/>
      <c r="IP26" s="54"/>
      <c r="IQ26" s="54"/>
      <c r="IR26" s="54"/>
      <c r="IS26" s="54"/>
      <c r="IT26" s="54"/>
      <c r="IU26" s="54"/>
      <c r="IV26" s="54"/>
      <c r="IW26" s="54"/>
      <c r="IX26" s="54"/>
      <c r="IY26" s="54"/>
      <c r="IZ26" s="54"/>
      <c r="JA26" s="54"/>
      <c r="JB26" s="54"/>
      <c r="JC26" s="54"/>
      <c r="JD26" s="54"/>
      <c r="JE26" s="54"/>
      <c r="JF26" s="54"/>
      <c r="JG26" s="54"/>
      <c r="JH26" s="54"/>
      <c r="JI26" s="54"/>
      <c r="JJ26" s="54"/>
      <c r="JK26" s="54"/>
      <c r="JL26" s="54"/>
      <c r="JM26" s="54"/>
      <c r="JN26" s="54"/>
      <c r="JO26" s="54"/>
      <c r="JP26" s="54"/>
      <c r="JQ26" s="54"/>
      <c r="JR26" s="54"/>
      <c r="JS26" s="54"/>
      <c r="JT26" s="54"/>
      <c r="JU26" s="54"/>
      <c r="JV26" s="54"/>
      <c r="JW26" s="54"/>
      <c r="JX26" s="54"/>
      <c r="JY26" s="54"/>
      <c r="JZ26" s="54"/>
      <c r="KA26" s="54"/>
      <c r="KB26" s="54"/>
      <c r="KC26" s="54"/>
      <c r="KD26" s="54"/>
      <c r="KE26" s="54"/>
      <c r="KF26" s="54"/>
      <c r="KG26" s="54"/>
      <c r="KH26" s="54"/>
      <c r="KI26" s="54"/>
      <c r="KJ26" s="54"/>
      <c r="KK26" s="54"/>
      <c r="KL26" s="54"/>
      <c r="KM26" s="54"/>
      <c r="KN26" s="54"/>
      <c r="KO26" s="54"/>
      <c r="KW26" s="208" t="s">
        <v>1419</v>
      </c>
    </row>
    <row r="27" spans="1:309" x14ac:dyDescent="0.35">
      <c r="A27" s="27" t="s">
        <v>890</v>
      </c>
      <c r="B27" s="54"/>
      <c r="C27" s="54"/>
      <c r="D27" s="54"/>
      <c r="E27" s="54"/>
      <c r="F27" s="54"/>
      <c r="G27" s="54"/>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54"/>
      <c r="BY27" s="54"/>
      <c r="BZ27" s="54"/>
      <c r="CA27" s="54"/>
      <c r="CB27" s="54"/>
      <c r="CC27" s="54"/>
      <c r="CD27" s="54"/>
      <c r="CE27" s="54"/>
      <c r="CF27" s="54"/>
      <c r="CG27" s="54"/>
      <c r="CH27" s="54"/>
      <c r="CI27" s="54"/>
      <c r="CJ27" s="54"/>
      <c r="CK27" s="54"/>
      <c r="CL27" s="54"/>
      <c r="CM27" s="54"/>
      <c r="CN27" s="54"/>
      <c r="CO27" s="54"/>
      <c r="CP27" s="54"/>
      <c r="CQ27" s="54"/>
      <c r="CR27" s="54"/>
      <c r="CS27" s="54"/>
      <c r="CT27" s="54"/>
      <c r="CU27" s="54"/>
      <c r="CV27" s="54"/>
      <c r="CW27" s="54"/>
      <c r="CX27" s="54"/>
      <c r="CY27" s="54"/>
      <c r="CZ27" s="54"/>
      <c r="DA27" s="54"/>
      <c r="DB27" s="54"/>
      <c r="DC27" s="54"/>
      <c r="DD27" s="54"/>
      <c r="DE27" s="54"/>
      <c r="DF27" s="54"/>
      <c r="DG27" s="54"/>
      <c r="DH27" s="54"/>
      <c r="DI27" s="54"/>
      <c r="DJ27" s="54"/>
      <c r="DK27" s="54"/>
      <c r="DL27" s="54"/>
      <c r="DM27" s="54"/>
      <c r="DN27" s="54"/>
      <c r="DO27" s="54"/>
      <c r="DP27" s="54"/>
      <c r="DQ27" s="54"/>
      <c r="DR27" s="54"/>
      <c r="DS27" s="54"/>
      <c r="DT27" s="54"/>
      <c r="DU27" s="54"/>
      <c r="DV27" s="54"/>
      <c r="DW27" s="54"/>
      <c r="DX27" s="54"/>
      <c r="DY27" s="54"/>
      <c r="DZ27" s="54"/>
      <c r="EA27" s="54"/>
      <c r="EB27" s="54"/>
      <c r="EC27" s="54"/>
      <c r="ED27" s="54"/>
      <c r="EE27" s="54"/>
      <c r="EF27" s="54"/>
      <c r="EG27" s="54"/>
      <c r="EH27" s="54"/>
      <c r="EI27" s="54"/>
      <c r="EJ27" s="54"/>
      <c r="EK27" s="54"/>
      <c r="EL27" s="54"/>
      <c r="EM27" s="54"/>
      <c r="EN27" s="54"/>
      <c r="EO27" s="54"/>
      <c r="EP27" s="54"/>
      <c r="EQ27" s="54"/>
      <c r="ER27" s="54"/>
      <c r="ES27" s="54"/>
      <c r="ET27" s="54"/>
      <c r="EU27" s="54"/>
      <c r="EV27" s="54"/>
      <c r="EW27" s="54"/>
      <c r="EX27" s="54"/>
      <c r="EY27" s="54"/>
      <c r="EZ27" s="54"/>
      <c r="FA27" s="54"/>
      <c r="FB27" s="54"/>
      <c r="FC27" s="54"/>
      <c r="FD27" s="54"/>
      <c r="FE27" s="54"/>
      <c r="FF27" s="54"/>
      <c r="FG27" s="54"/>
      <c r="FH27" s="54"/>
      <c r="FI27" s="54"/>
      <c r="FJ27" s="54"/>
      <c r="FK27" s="54"/>
      <c r="FL27" s="54"/>
      <c r="FM27" s="54"/>
      <c r="FN27" s="54"/>
      <c r="FO27" s="54"/>
      <c r="FP27" s="54"/>
      <c r="FQ27" s="54"/>
      <c r="FR27" s="54"/>
      <c r="FS27" s="54"/>
      <c r="FT27" s="54"/>
      <c r="FU27" s="54"/>
      <c r="FV27" s="54"/>
      <c r="FW27" s="54"/>
      <c r="FX27" s="54"/>
      <c r="FY27" s="54"/>
      <c r="FZ27" s="54"/>
      <c r="GA27" s="54"/>
      <c r="GB27" s="54"/>
      <c r="GC27" s="54"/>
      <c r="GD27" s="54"/>
      <c r="GE27" s="54"/>
      <c r="GF27" s="54"/>
      <c r="GG27" s="54"/>
      <c r="GH27" s="54"/>
      <c r="GI27" s="54"/>
      <c r="GJ27" s="54"/>
      <c r="GK27" s="54"/>
      <c r="GL27" s="54"/>
      <c r="GM27" s="54"/>
      <c r="GN27" s="54"/>
      <c r="GO27" s="54"/>
      <c r="GP27" s="54"/>
      <c r="GQ27" s="54"/>
      <c r="GR27" s="54"/>
      <c r="GS27" s="54"/>
      <c r="GT27" s="54"/>
      <c r="GU27" s="54"/>
      <c r="GV27" s="54"/>
      <c r="GW27" s="54"/>
      <c r="GX27" s="54"/>
      <c r="GY27" s="54"/>
      <c r="GZ27" s="54"/>
      <c r="HA27" s="54"/>
      <c r="HB27" s="54"/>
      <c r="HC27" s="54"/>
      <c r="HD27" s="54"/>
      <c r="HE27" s="54"/>
      <c r="HF27" s="54"/>
      <c r="HG27" s="54"/>
      <c r="HH27" s="54"/>
      <c r="HI27" s="54"/>
      <c r="HJ27" s="54"/>
      <c r="HK27" s="54"/>
      <c r="HL27" s="54"/>
      <c r="HM27" s="54"/>
      <c r="HN27" s="54"/>
      <c r="HO27" s="54"/>
      <c r="HP27" s="54"/>
      <c r="HQ27" s="54"/>
      <c r="HR27" s="54"/>
      <c r="HS27" s="54"/>
      <c r="HT27" s="54"/>
      <c r="HU27" s="54"/>
      <c r="HV27" s="54"/>
      <c r="HW27" s="54"/>
      <c r="HX27" s="54"/>
      <c r="HY27" s="54"/>
      <c r="HZ27" s="54"/>
      <c r="IA27" s="54"/>
      <c r="IB27" s="54"/>
      <c r="IC27" s="54"/>
      <c r="ID27" s="54"/>
      <c r="IE27" s="54"/>
      <c r="IF27" s="54"/>
      <c r="IG27" s="54"/>
      <c r="IH27" s="54"/>
      <c r="II27" s="54"/>
      <c r="IJ27" s="54"/>
      <c r="IK27" s="54"/>
      <c r="IL27" s="54"/>
      <c r="IM27" s="54"/>
      <c r="IN27" s="54"/>
      <c r="IO27" s="54"/>
      <c r="IP27" s="54"/>
      <c r="IQ27" s="54"/>
      <c r="IR27" s="54"/>
      <c r="IS27" s="54"/>
      <c r="IT27" s="54"/>
      <c r="IU27" s="54"/>
      <c r="IV27" s="54"/>
      <c r="IW27" s="54"/>
      <c r="IX27" s="54"/>
      <c r="IY27" s="54"/>
      <c r="IZ27" s="54"/>
      <c r="JA27" s="54"/>
      <c r="JB27" s="54"/>
      <c r="JC27" s="54"/>
      <c r="JD27" s="54"/>
      <c r="JE27" s="54"/>
      <c r="JF27" s="54"/>
      <c r="JG27" s="54"/>
      <c r="JH27" s="54"/>
      <c r="JI27" s="54"/>
      <c r="JJ27" s="54"/>
      <c r="JK27" s="54"/>
      <c r="JL27" s="54"/>
      <c r="JM27" s="54"/>
      <c r="JN27" s="54"/>
      <c r="JO27" s="54"/>
      <c r="JP27" s="54"/>
      <c r="JQ27" s="54"/>
      <c r="JR27" s="54"/>
      <c r="JS27" s="54"/>
      <c r="JT27" s="54"/>
      <c r="JU27" s="54"/>
      <c r="JV27" s="54"/>
      <c r="JW27" s="54"/>
      <c r="JX27" s="54"/>
      <c r="JY27" s="54"/>
      <c r="JZ27" s="54"/>
      <c r="KA27" s="54"/>
      <c r="KB27" s="54"/>
      <c r="KC27" s="54"/>
      <c r="KD27" s="54"/>
      <c r="KE27" s="54"/>
      <c r="KF27" s="54"/>
      <c r="KG27" s="54"/>
      <c r="KH27" s="54"/>
      <c r="KI27" s="54"/>
      <c r="KJ27" s="54"/>
      <c r="KK27" s="54"/>
      <c r="KL27" s="54"/>
      <c r="KM27" s="54"/>
      <c r="KN27" s="54"/>
      <c r="KO27" s="54"/>
      <c r="KW27" s="208" t="s">
        <v>1420</v>
      </c>
    </row>
    <row r="28" spans="1:309" x14ac:dyDescent="0.35">
      <c r="A28" s="27" t="s">
        <v>891</v>
      </c>
      <c r="B28" s="54"/>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c r="BW28" s="54"/>
      <c r="BX28" s="54"/>
      <c r="BY28" s="54"/>
      <c r="BZ28" s="54"/>
      <c r="CA28" s="54"/>
      <c r="CB28" s="54"/>
      <c r="CC28" s="54"/>
      <c r="CD28" s="54"/>
      <c r="CE28" s="54"/>
      <c r="CF28" s="54"/>
      <c r="CG28" s="54"/>
      <c r="CH28" s="54"/>
      <c r="CI28" s="54"/>
      <c r="CJ28" s="54"/>
      <c r="CK28" s="54"/>
      <c r="CL28" s="54"/>
      <c r="CM28" s="54"/>
      <c r="CN28" s="54"/>
      <c r="CO28" s="54"/>
      <c r="CP28" s="54"/>
      <c r="CQ28" s="54"/>
      <c r="CR28" s="54"/>
      <c r="CS28" s="54"/>
      <c r="CT28" s="54"/>
      <c r="CU28" s="54"/>
      <c r="CV28" s="54"/>
      <c r="CW28" s="54"/>
      <c r="CX28" s="54"/>
      <c r="CY28" s="54"/>
      <c r="CZ28" s="54"/>
      <c r="DA28" s="54"/>
      <c r="DB28" s="54"/>
      <c r="DC28" s="54"/>
      <c r="DD28" s="54"/>
      <c r="DE28" s="54"/>
      <c r="DF28" s="54"/>
      <c r="DG28" s="54"/>
      <c r="DH28" s="54"/>
      <c r="DI28" s="54"/>
      <c r="DJ28" s="54"/>
      <c r="DK28" s="54"/>
      <c r="DL28" s="54"/>
      <c r="DM28" s="54"/>
      <c r="DN28" s="54"/>
      <c r="DO28" s="54"/>
      <c r="DP28" s="54"/>
      <c r="DQ28" s="54"/>
      <c r="DR28" s="54"/>
      <c r="DS28" s="54"/>
      <c r="DT28" s="54"/>
      <c r="DU28" s="54"/>
      <c r="DV28" s="54"/>
      <c r="DW28" s="54"/>
      <c r="DX28" s="54"/>
      <c r="DY28" s="54"/>
      <c r="DZ28" s="54"/>
      <c r="EA28" s="54"/>
      <c r="EB28" s="54"/>
      <c r="EC28" s="54"/>
      <c r="ED28" s="54"/>
      <c r="EE28" s="54"/>
      <c r="EF28" s="54"/>
      <c r="EG28" s="54"/>
      <c r="EH28" s="54"/>
      <c r="EI28" s="54"/>
      <c r="EJ28" s="54"/>
      <c r="EK28" s="54"/>
      <c r="EL28" s="54"/>
      <c r="EM28" s="54"/>
      <c r="EN28" s="54"/>
      <c r="EO28" s="54"/>
      <c r="EP28" s="54"/>
      <c r="EQ28" s="54"/>
      <c r="ER28" s="54"/>
      <c r="ES28" s="54"/>
      <c r="ET28" s="54"/>
      <c r="EU28" s="54"/>
      <c r="EV28" s="54"/>
      <c r="EW28" s="54"/>
      <c r="EX28" s="54"/>
      <c r="EY28" s="54"/>
      <c r="EZ28" s="54"/>
      <c r="FA28" s="54"/>
      <c r="FB28" s="54"/>
      <c r="FC28" s="54"/>
      <c r="FD28" s="54"/>
      <c r="FE28" s="54"/>
      <c r="FF28" s="54"/>
      <c r="FG28" s="54"/>
      <c r="FH28" s="54"/>
      <c r="FI28" s="54"/>
      <c r="FJ28" s="54"/>
      <c r="FK28" s="54"/>
      <c r="FL28" s="54"/>
      <c r="FM28" s="54"/>
      <c r="FN28" s="54"/>
      <c r="FO28" s="54"/>
      <c r="FP28" s="54"/>
      <c r="FQ28" s="54"/>
      <c r="FR28" s="54"/>
      <c r="FS28" s="54"/>
      <c r="FT28" s="54"/>
      <c r="FU28" s="54"/>
      <c r="FV28" s="54"/>
      <c r="FW28" s="54"/>
      <c r="FX28" s="54"/>
      <c r="FY28" s="54"/>
      <c r="FZ28" s="54"/>
      <c r="GA28" s="54"/>
      <c r="GB28" s="54"/>
      <c r="GC28" s="54"/>
      <c r="GD28" s="54"/>
      <c r="GE28" s="54"/>
      <c r="GF28" s="54"/>
      <c r="GG28" s="54"/>
      <c r="GH28" s="54"/>
      <c r="GI28" s="54"/>
      <c r="GJ28" s="54"/>
      <c r="GK28" s="54"/>
      <c r="GL28" s="54"/>
      <c r="GM28" s="54"/>
      <c r="GN28" s="54"/>
      <c r="GO28" s="54"/>
      <c r="GP28" s="54"/>
      <c r="GQ28" s="54"/>
      <c r="GR28" s="54"/>
      <c r="GS28" s="54"/>
      <c r="GT28" s="54"/>
      <c r="GU28" s="54"/>
      <c r="GV28" s="54"/>
      <c r="GW28" s="54"/>
      <c r="GX28" s="54"/>
      <c r="GY28" s="54"/>
      <c r="GZ28" s="54"/>
      <c r="HA28" s="54"/>
      <c r="HB28" s="54"/>
      <c r="HC28" s="54"/>
      <c r="HD28" s="54"/>
      <c r="HE28" s="54"/>
      <c r="HF28" s="54"/>
      <c r="HG28" s="54"/>
      <c r="HH28" s="54"/>
      <c r="HI28" s="54"/>
      <c r="HJ28" s="54"/>
      <c r="HK28" s="54"/>
      <c r="HL28" s="54"/>
      <c r="HM28" s="54"/>
      <c r="HN28" s="54"/>
      <c r="HO28" s="54"/>
      <c r="HP28" s="54"/>
      <c r="HQ28" s="54"/>
      <c r="HR28" s="54"/>
      <c r="HS28" s="54"/>
      <c r="HT28" s="54"/>
      <c r="HU28" s="54"/>
      <c r="HV28" s="54"/>
      <c r="HW28" s="54"/>
      <c r="HX28" s="54"/>
      <c r="HY28" s="54"/>
      <c r="HZ28" s="54"/>
      <c r="IA28" s="54"/>
      <c r="IB28" s="54"/>
      <c r="IC28" s="54"/>
      <c r="ID28" s="54"/>
      <c r="IE28" s="54"/>
      <c r="IF28" s="54"/>
      <c r="IG28" s="54"/>
      <c r="IH28" s="54"/>
      <c r="II28" s="54"/>
      <c r="IJ28" s="54"/>
      <c r="IK28" s="54"/>
      <c r="IL28" s="54"/>
      <c r="IM28" s="54"/>
      <c r="IN28" s="54"/>
      <c r="IO28" s="54"/>
      <c r="IP28" s="54"/>
      <c r="IQ28" s="54"/>
      <c r="IR28" s="54"/>
      <c r="IS28" s="54"/>
      <c r="IT28" s="54"/>
      <c r="IU28" s="54"/>
      <c r="IV28" s="54"/>
      <c r="IW28" s="54"/>
      <c r="IX28" s="54"/>
      <c r="IY28" s="54"/>
      <c r="IZ28" s="54"/>
      <c r="JA28" s="54"/>
      <c r="JB28" s="54"/>
      <c r="JC28" s="54"/>
      <c r="JD28" s="54"/>
      <c r="JE28" s="54"/>
      <c r="JF28" s="54"/>
      <c r="JG28" s="54"/>
      <c r="JH28" s="54"/>
      <c r="JI28" s="54"/>
      <c r="JJ28" s="54"/>
      <c r="JK28" s="54"/>
      <c r="JL28" s="54"/>
      <c r="JM28" s="54"/>
      <c r="JN28" s="54"/>
      <c r="JO28" s="54"/>
      <c r="JP28" s="54"/>
      <c r="JQ28" s="54"/>
      <c r="JR28" s="54"/>
      <c r="JS28" s="54"/>
      <c r="JT28" s="54"/>
      <c r="JU28" s="54"/>
      <c r="JV28" s="54"/>
      <c r="JW28" s="54"/>
      <c r="JX28" s="54"/>
      <c r="JY28" s="54"/>
      <c r="JZ28" s="54"/>
      <c r="KA28" s="54"/>
      <c r="KB28" s="54"/>
      <c r="KC28" s="54"/>
      <c r="KD28" s="54"/>
      <c r="KE28" s="54"/>
      <c r="KF28" s="54"/>
      <c r="KG28" s="54"/>
      <c r="KH28" s="54"/>
      <c r="KI28" s="54"/>
      <c r="KJ28" s="54"/>
      <c r="KK28" s="54"/>
      <c r="KL28" s="54"/>
      <c r="KM28" s="54"/>
      <c r="KN28" s="54"/>
      <c r="KO28" s="54"/>
      <c r="KW28" s="208" t="s">
        <v>1421</v>
      </c>
    </row>
    <row r="29" spans="1:309" x14ac:dyDescent="0.35">
      <c r="A29" s="27" t="s">
        <v>892</v>
      </c>
      <c r="B29" s="54"/>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54"/>
      <c r="CF29" s="54"/>
      <c r="CG29" s="54"/>
      <c r="CH29" s="54"/>
      <c r="CI29" s="54"/>
      <c r="CJ29" s="54"/>
      <c r="CK29" s="54"/>
      <c r="CL29" s="54"/>
      <c r="CM29" s="54"/>
      <c r="CN29" s="54"/>
      <c r="CO29" s="54"/>
      <c r="CP29" s="54"/>
      <c r="CQ29" s="54"/>
      <c r="CR29" s="54"/>
      <c r="CS29" s="54"/>
      <c r="CT29" s="54"/>
      <c r="CU29" s="54"/>
      <c r="CV29" s="54"/>
      <c r="CW29" s="54"/>
      <c r="CX29" s="54"/>
      <c r="CY29" s="54"/>
      <c r="CZ29" s="54"/>
      <c r="DA29" s="54"/>
      <c r="DB29" s="54"/>
      <c r="DC29" s="54"/>
      <c r="DD29" s="54"/>
      <c r="DE29" s="54"/>
      <c r="DF29" s="54"/>
      <c r="DG29" s="54"/>
      <c r="DH29" s="54"/>
      <c r="DI29" s="54"/>
      <c r="DJ29" s="54"/>
      <c r="DK29" s="54"/>
      <c r="DL29" s="54"/>
      <c r="DM29" s="54"/>
      <c r="DN29" s="54"/>
      <c r="DO29" s="54"/>
      <c r="DP29" s="54"/>
      <c r="DQ29" s="54"/>
      <c r="DR29" s="54"/>
      <c r="DS29" s="54"/>
      <c r="DT29" s="54"/>
      <c r="DU29" s="54"/>
      <c r="DV29" s="54"/>
      <c r="DW29" s="54"/>
      <c r="DX29" s="54"/>
      <c r="DY29" s="54"/>
      <c r="DZ29" s="54"/>
      <c r="EA29" s="54"/>
      <c r="EB29" s="54"/>
      <c r="EC29" s="54"/>
      <c r="ED29" s="54"/>
      <c r="EE29" s="54"/>
      <c r="EF29" s="54"/>
      <c r="EG29" s="54"/>
      <c r="EH29" s="54"/>
      <c r="EI29" s="54"/>
      <c r="EJ29" s="54"/>
      <c r="EK29" s="54"/>
      <c r="EL29" s="54"/>
      <c r="EM29" s="54"/>
      <c r="EN29" s="54"/>
      <c r="EO29" s="54"/>
      <c r="EP29" s="54"/>
      <c r="EQ29" s="54"/>
      <c r="ER29" s="54"/>
      <c r="ES29" s="54"/>
      <c r="ET29" s="54"/>
      <c r="EU29" s="54"/>
      <c r="EV29" s="54"/>
      <c r="EW29" s="54"/>
      <c r="EX29" s="54"/>
      <c r="EY29" s="54"/>
      <c r="EZ29" s="54"/>
      <c r="FA29" s="54"/>
      <c r="FB29" s="54"/>
      <c r="FC29" s="54"/>
      <c r="FD29" s="54"/>
      <c r="FE29" s="54"/>
      <c r="FF29" s="54"/>
      <c r="FG29" s="54"/>
      <c r="FH29" s="54"/>
      <c r="FI29" s="54"/>
      <c r="FJ29" s="54"/>
      <c r="FK29" s="54"/>
      <c r="FL29" s="54"/>
      <c r="FM29" s="54"/>
      <c r="FN29" s="54"/>
      <c r="FO29" s="54"/>
      <c r="FP29" s="54"/>
      <c r="FQ29" s="54"/>
      <c r="FR29" s="54"/>
      <c r="FS29" s="54"/>
      <c r="FT29" s="54"/>
      <c r="FU29" s="54"/>
      <c r="FV29" s="54"/>
      <c r="FW29" s="54"/>
      <c r="FX29" s="54"/>
      <c r="FY29" s="54"/>
      <c r="FZ29" s="54"/>
      <c r="GA29" s="54"/>
      <c r="GB29" s="54"/>
      <c r="GC29" s="54"/>
      <c r="GD29" s="54"/>
      <c r="GE29" s="54"/>
      <c r="GF29" s="54"/>
      <c r="GG29" s="54"/>
      <c r="GH29" s="54"/>
      <c r="GI29" s="54"/>
      <c r="GJ29" s="54"/>
      <c r="GK29" s="54"/>
      <c r="GL29" s="54"/>
      <c r="GM29" s="54"/>
      <c r="GN29" s="54"/>
      <c r="GO29" s="54"/>
      <c r="GP29" s="54"/>
      <c r="GQ29" s="54"/>
      <c r="GR29" s="54"/>
      <c r="GS29" s="54"/>
      <c r="GT29" s="54"/>
      <c r="GU29" s="54"/>
      <c r="GV29" s="54"/>
      <c r="GW29" s="54"/>
      <c r="GX29" s="54"/>
      <c r="GY29" s="54"/>
      <c r="GZ29" s="54"/>
      <c r="HA29" s="54"/>
      <c r="HB29" s="54"/>
      <c r="HC29" s="54"/>
      <c r="HD29" s="54"/>
      <c r="HE29" s="54"/>
      <c r="HF29" s="54"/>
      <c r="HG29" s="54"/>
      <c r="HH29" s="54"/>
      <c r="HI29" s="54"/>
      <c r="HJ29" s="54"/>
      <c r="HK29" s="54"/>
      <c r="HL29" s="54"/>
      <c r="HM29" s="54"/>
      <c r="HN29" s="54"/>
      <c r="HO29" s="54"/>
      <c r="HP29" s="54"/>
      <c r="HQ29" s="54"/>
      <c r="HR29" s="54"/>
      <c r="HS29" s="54"/>
      <c r="HT29" s="54"/>
      <c r="HU29" s="54"/>
      <c r="HV29" s="54"/>
      <c r="HW29" s="54"/>
      <c r="HX29" s="54"/>
      <c r="HY29" s="54"/>
      <c r="HZ29" s="54"/>
      <c r="IA29" s="54"/>
      <c r="IB29" s="54"/>
      <c r="IC29" s="54"/>
      <c r="ID29" s="54"/>
      <c r="IE29" s="54"/>
      <c r="IF29" s="54"/>
      <c r="IG29" s="54"/>
      <c r="IH29" s="54"/>
      <c r="II29" s="54"/>
      <c r="IJ29" s="54"/>
      <c r="IK29" s="54"/>
      <c r="IL29" s="54"/>
      <c r="IM29" s="54"/>
      <c r="IN29" s="54"/>
      <c r="IO29" s="54"/>
      <c r="IP29" s="54"/>
      <c r="IQ29" s="54"/>
      <c r="IR29" s="54"/>
      <c r="IS29" s="54"/>
      <c r="IT29" s="54"/>
      <c r="IU29" s="54"/>
      <c r="IV29" s="54"/>
      <c r="IW29" s="54"/>
      <c r="IX29" s="54"/>
      <c r="IY29" s="54"/>
      <c r="IZ29" s="54"/>
      <c r="JA29" s="54"/>
      <c r="JB29" s="54"/>
      <c r="JC29" s="54"/>
      <c r="JD29" s="54"/>
      <c r="JE29" s="54"/>
      <c r="JF29" s="54"/>
      <c r="JG29" s="54"/>
      <c r="JH29" s="54"/>
      <c r="JI29" s="54"/>
      <c r="JJ29" s="54"/>
      <c r="JK29" s="54"/>
      <c r="JL29" s="54"/>
      <c r="JM29" s="54"/>
      <c r="JN29" s="54"/>
      <c r="JO29" s="54"/>
      <c r="JP29" s="54"/>
      <c r="JQ29" s="54"/>
      <c r="JR29" s="54"/>
      <c r="JS29" s="54"/>
      <c r="JT29" s="54"/>
      <c r="JU29" s="54"/>
      <c r="JV29" s="54"/>
      <c r="JW29" s="54"/>
      <c r="JX29" s="54"/>
      <c r="JY29" s="54"/>
      <c r="JZ29" s="54"/>
      <c r="KA29" s="54"/>
      <c r="KB29" s="54"/>
      <c r="KC29" s="54"/>
      <c r="KD29" s="54"/>
      <c r="KE29" s="54"/>
      <c r="KF29" s="54"/>
      <c r="KG29" s="54"/>
      <c r="KH29" s="54"/>
      <c r="KI29" s="54"/>
      <c r="KJ29" s="54"/>
      <c r="KK29" s="54"/>
      <c r="KL29" s="54"/>
      <c r="KM29" s="54"/>
      <c r="KN29" s="54"/>
      <c r="KO29" s="54"/>
      <c r="KW29" s="208" t="s">
        <v>1422</v>
      </c>
    </row>
    <row r="30" spans="1:309" x14ac:dyDescent="0.35">
      <c r="A30" s="27" t="s">
        <v>893</v>
      </c>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c r="CB30" s="54"/>
      <c r="CC30" s="54"/>
      <c r="CD30" s="54"/>
      <c r="CE30" s="54"/>
      <c r="CF30" s="54"/>
      <c r="CG30" s="54"/>
      <c r="CH30" s="54"/>
      <c r="CI30" s="54"/>
      <c r="CJ30" s="54"/>
      <c r="CK30" s="54"/>
      <c r="CL30" s="54"/>
      <c r="CM30" s="54"/>
      <c r="CN30" s="54"/>
      <c r="CO30" s="54"/>
      <c r="CP30" s="54"/>
      <c r="CQ30" s="54"/>
      <c r="CR30" s="54"/>
      <c r="CS30" s="54"/>
      <c r="CT30" s="54"/>
      <c r="CU30" s="54"/>
      <c r="CV30" s="54"/>
      <c r="CW30" s="54"/>
      <c r="CX30" s="54"/>
      <c r="CY30" s="54"/>
      <c r="CZ30" s="54"/>
      <c r="DA30" s="54"/>
      <c r="DB30" s="54"/>
      <c r="DC30" s="54"/>
      <c r="DD30" s="54"/>
      <c r="DE30" s="54"/>
      <c r="DF30" s="54"/>
      <c r="DG30" s="54"/>
      <c r="DH30" s="54"/>
      <c r="DI30" s="54"/>
      <c r="DJ30" s="54"/>
      <c r="DK30" s="54"/>
      <c r="DL30" s="54"/>
      <c r="DM30" s="54"/>
      <c r="DN30" s="54"/>
      <c r="DO30" s="54"/>
      <c r="DP30" s="54"/>
      <c r="DQ30" s="54"/>
      <c r="DR30" s="54"/>
      <c r="DS30" s="54"/>
      <c r="DT30" s="54"/>
      <c r="DU30" s="54"/>
      <c r="DV30" s="54"/>
      <c r="DW30" s="54"/>
      <c r="DX30" s="54"/>
      <c r="DY30" s="54"/>
      <c r="DZ30" s="54"/>
      <c r="EA30" s="54"/>
      <c r="EB30" s="54"/>
      <c r="EC30" s="54"/>
      <c r="ED30" s="54"/>
      <c r="EE30" s="54"/>
      <c r="EF30" s="54"/>
      <c r="EG30" s="54"/>
      <c r="EH30" s="54"/>
      <c r="EI30" s="54"/>
      <c r="EJ30" s="54"/>
      <c r="EK30" s="54"/>
      <c r="EL30" s="54"/>
      <c r="EM30" s="54"/>
      <c r="EN30" s="54"/>
      <c r="EO30" s="54"/>
      <c r="EP30" s="54"/>
      <c r="EQ30" s="54"/>
      <c r="ER30" s="54"/>
      <c r="ES30" s="54"/>
      <c r="ET30" s="54"/>
      <c r="EU30" s="54"/>
      <c r="EV30" s="54"/>
      <c r="EW30" s="54"/>
      <c r="EX30" s="54"/>
      <c r="EY30" s="54"/>
      <c r="EZ30" s="54"/>
      <c r="FA30" s="54"/>
      <c r="FB30" s="54"/>
      <c r="FC30" s="54"/>
      <c r="FD30" s="54"/>
      <c r="FE30" s="54"/>
      <c r="FF30" s="54"/>
      <c r="FG30" s="54"/>
      <c r="FH30" s="54"/>
      <c r="FI30" s="54"/>
      <c r="FJ30" s="54"/>
      <c r="FK30" s="54"/>
      <c r="FL30" s="54"/>
      <c r="FM30" s="54"/>
      <c r="FN30" s="54"/>
      <c r="FO30" s="54"/>
      <c r="FP30" s="54"/>
      <c r="FQ30" s="54"/>
      <c r="FR30" s="54"/>
      <c r="FS30" s="54"/>
      <c r="FT30" s="54"/>
      <c r="FU30" s="54"/>
      <c r="FV30" s="54"/>
      <c r="FW30" s="54"/>
      <c r="FX30" s="54"/>
      <c r="FY30" s="54"/>
      <c r="FZ30" s="54"/>
      <c r="GA30" s="54"/>
      <c r="GB30" s="54"/>
      <c r="GC30" s="54"/>
      <c r="GD30" s="54"/>
      <c r="GE30" s="54"/>
      <c r="GF30" s="54"/>
      <c r="GG30" s="54"/>
      <c r="GH30" s="54"/>
      <c r="GI30" s="54"/>
      <c r="GJ30" s="54"/>
      <c r="GK30" s="54"/>
      <c r="GL30" s="54"/>
      <c r="GM30" s="54"/>
      <c r="GN30" s="54"/>
      <c r="GO30" s="54"/>
      <c r="GP30" s="54"/>
      <c r="GQ30" s="54"/>
      <c r="GR30" s="54"/>
      <c r="GS30" s="54"/>
      <c r="GT30" s="54"/>
      <c r="GU30" s="54"/>
      <c r="GV30" s="54"/>
      <c r="GW30" s="54"/>
      <c r="GX30" s="54"/>
      <c r="GY30" s="54"/>
      <c r="GZ30" s="54"/>
      <c r="HA30" s="54"/>
      <c r="HB30" s="54"/>
      <c r="HC30" s="54"/>
      <c r="HD30" s="54"/>
      <c r="HE30" s="54"/>
      <c r="HF30" s="54"/>
      <c r="HG30" s="54"/>
      <c r="HH30" s="54"/>
      <c r="HI30" s="54"/>
      <c r="HJ30" s="54"/>
      <c r="HK30" s="54"/>
      <c r="HL30" s="54"/>
      <c r="HM30" s="54"/>
      <c r="HN30" s="54"/>
      <c r="HO30" s="54"/>
      <c r="HP30" s="54"/>
      <c r="HQ30" s="54"/>
      <c r="HR30" s="54"/>
      <c r="HS30" s="54"/>
      <c r="HT30" s="54"/>
      <c r="HU30" s="54"/>
      <c r="HV30" s="54"/>
      <c r="HW30" s="54"/>
      <c r="HX30" s="54"/>
      <c r="HY30" s="54"/>
      <c r="HZ30" s="54"/>
      <c r="IA30" s="54"/>
      <c r="IB30" s="54"/>
      <c r="IC30" s="54"/>
      <c r="ID30" s="54"/>
      <c r="IE30" s="54"/>
      <c r="IF30" s="54"/>
      <c r="IG30" s="54"/>
      <c r="IH30" s="54"/>
      <c r="II30" s="54"/>
      <c r="IJ30" s="54"/>
      <c r="IK30" s="54"/>
      <c r="IL30" s="54"/>
      <c r="IM30" s="54"/>
      <c r="IN30" s="54"/>
      <c r="IO30" s="54"/>
      <c r="IP30" s="54"/>
      <c r="IQ30" s="54"/>
      <c r="IR30" s="54"/>
      <c r="IS30" s="54"/>
      <c r="IT30" s="54"/>
      <c r="IU30" s="54"/>
      <c r="IV30" s="54"/>
      <c r="IW30" s="54"/>
      <c r="IX30" s="54"/>
      <c r="IY30" s="54"/>
      <c r="IZ30" s="54"/>
      <c r="JA30" s="54"/>
      <c r="JB30" s="54"/>
      <c r="JC30" s="54"/>
      <c r="JD30" s="54"/>
      <c r="JE30" s="54"/>
      <c r="JF30" s="54"/>
      <c r="JG30" s="54"/>
      <c r="JH30" s="54"/>
      <c r="JI30" s="54"/>
      <c r="JJ30" s="54"/>
      <c r="JK30" s="54"/>
      <c r="JL30" s="54"/>
      <c r="JM30" s="54"/>
      <c r="JN30" s="54"/>
      <c r="JO30" s="54"/>
      <c r="JP30" s="54"/>
      <c r="JQ30" s="54"/>
      <c r="JR30" s="54"/>
      <c r="JS30" s="54"/>
      <c r="JT30" s="54"/>
      <c r="JU30" s="54"/>
      <c r="JV30" s="54"/>
      <c r="JW30" s="54"/>
      <c r="JX30" s="54"/>
      <c r="JY30" s="54"/>
      <c r="JZ30" s="54"/>
      <c r="KA30" s="54"/>
      <c r="KB30" s="54"/>
      <c r="KC30" s="54"/>
      <c r="KD30" s="54"/>
      <c r="KE30" s="54"/>
      <c r="KF30" s="54"/>
      <c r="KG30" s="54"/>
      <c r="KH30" s="54"/>
      <c r="KI30" s="54"/>
      <c r="KJ30" s="54"/>
      <c r="KK30" s="54"/>
      <c r="KL30" s="54"/>
      <c r="KM30" s="54"/>
      <c r="KN30" s="54"/>
      <c r="KO30" s="54"/>
      <c r="KW30" s="208" t="s">
        <v>1423</v>
      </c>
    </row>
    <row r="31" spans="1:309" x14ac:dyDescent="0.35">
      <c r="A31" s="27" t="s">
        <v>894</v>
      </c>
      <c r="B31" s="54"/>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c r="CB31" s="54"/>
      <c r="CC31" s="54"/>
      <c r="CD31" s="54"/>
      <c r="CE31" s="54"/>
      <c r="CF31" s="54"/>
      <c r="CG31" s="54"/>
      <c r="CH31" s="54"/>
      <c r="CI31" s="54"/>
      <c r="CJ31" s="54"/>
      <c r="CK31" s="54"/>
      <c r="CL31" s="54"/>
      <c r="CM31" s="54"/>
      <c r="CN31" s="54"/>
      <c r="CO31" s="54"/>
      <c r="CP31" s="54"/>
      <c r="CQ31" s="54"/>
      <c r="CR31" s="54"/>
      <c r="CS31" s="54"/>
      <c r="CT31" s="54"/>
      <c r="CU31" s="54"/>
      <c r="CV31" s="54"/>
      <c r="CW31" s="54"/>
      <c r="CX31" s="54"/>
      <c r="CY31" s="54"/>
      <c r="CZ31" s="54"/>
      <c r="DA31" s="54"/>
      <c r="DB31" s="54"/>
      <c r="DC31" s="54"/>
      <c r="DD31" s="54"/>
      <c r="DE31" s="54"/>
      <c r="DF31" s="54"/>
      <c r="DG31" s="54"/>
      <c r="DH31" s="54"/>
      <c r="DI31" s="54"/>
      <c r="DJ31" s="54"/>
      <c r="DK31" s="54"/>
      <c r="DL31" s="54"/>
      <c r="DM31" s="54"/>
      <c r="DN31" s="54"/>
      <c r="DO31" s="54"/>
      <c r="DP31" s="54"/>
      <c r="DQ31" s="54"/>
      <c r="DR31" s="54"/>
      <c r="DS31" s="54"/>
      <c r="DT31" s="54"/>
      <c r="DU31" s="54"/>
      <c r="DV31" s="54"/>
      <c r="DW31" s="54"/>
      <c r="DX31" s="54"/>
      <c r="DY31" s="54"/>
      <c r="DZ31" s="54"/>
      <c r="EA31" s="54"/>
      <c r="EB31" s="54"/>
      <c r="EC31" s="54"/>
      <c r="ED31" s="54"/>
      <c r="EE31" s="54"/>
      <c r="EF31" s="54"/>
      <c r="EG31" s="54"/>
      <c r="EH31" s="54"/>
      <c r="EI31" s="54"/>
      <c r="EJ31" s="54"/>
      <c r="EK31" s="54"/>
      <c r="EL31" s="54"/>
      <c r="EM31" s="54"/>
      <c r="EN31" s="54"/>
      <c r="EO31" s="54"/>
      <c r="EP31" s="54"/>
      <c r="EQ31" s="54"/>
      <c r="ER31" s="54"/>
      <c r="ES31" s="54"/>
      <c r="ET31" s="54"/>
      <c r="EU31" s="54"/>
      <c r="EV31" s="54"/>
      <c r="EW31" s="54"/>
      <c r="EX31" s="54"/>
      <c r="EY31" s="54"/>
      <c r="EZ31" s="54"/>
      <c r="FA31" s="54"/>
      <c r="FB31" s="54"/>
      <c r="FC31" s="54"/>
      <c r="FD31" s="54"/>
      <c r="FE31" s="54"/>
      <c r="FF31" s="54"/>
      <c r="FG31" s="54"/>
      <c r="FH31" s="54"/>
      <c r="FI31" s="54"/>
      <c r="FJ31" s="54"/>
      <c r="FK31" s="54"/>
      <c r="FL31" s="54"/>
      <c r="FM31" s="54"/>
      <c r="FN31" s="54"/>
      <c r="FO31" s="54"/>
      <c r="FP31" s="54"/>
      <c r="FQ31" s="54"/>
      <c r="FR31" s="54"/>
      <c r="FS31" s="54"/>
      <c r="FT31" s="54"/>
      <c r="FU31" s="54"/>
      <c r="FV31" s="54"/>
      <c r="FW31" s="54"/>
      <c r="FX31" s="54"/>
      <c r="FY31" s="54"/>
      <c r="FZ31" s="54"/>
      <c r="GA31" s="54"/>
      <c r="GB31" s="54"/>
      <c r="GC31" s="54"/>
      <c r="GD31" s="54"/>
      <c r="GE31" s="54"/>
      <c r="GF31" s="54"/>
      <c r="GG31" s="54"/>
      <c r="GH31" s="54"/>
      <c r="GI31" s="54"/>
      <c r="GJ31" s="54"/>
      <c r="GK31" s="54"/>
      <c r="GL31" s="54"/>
      <c r="GM31" s="54"/>
      <c r="GN31" s="54"/>
      <c r="GO31" s="54"/>
      <c r="GP31" s="54"/>
      <c r="GQ31" s="54"/>
      <c r="GR31" s="54"/>
      <c r="GS31" s="54"/>
      <c r="GT31" s="54"/>
      <c r="GU31" s="54"/>
      <c r="GV31" s="54"/>
      <c r="GW31" s="54"/>
      <c r="GX31" s="54"/>
      <c r="GY31" s="54"/>
      <c r="GZ31" s="54"/>
      <c r="HA31" s="54"/>
      <c r="HB31" s="54"/>
      <c r="HC31" s="54"/>
      <c r="HD31" s="54"/>
      <c r="HE31" s="54"/>
      <c r="HF31" s="54"/>
      <c r="HG31" s="54"/>
      <c r="HH31" s="54"/>
      <c r="HI31" s="54"/>
      <c r="HJ31" s="54"/>
      <c r="HK31" s="54"/>
      <c r="HL31" s="54"/>
      <c r="HM31" s="54"/>
      <c r="HN31" s="54"/>
      <c r="HO31" s="54"/>
      <c r="HP31" s="54"/>
      <c r="HQ31" s="54"/>
      <c r="HR31" s="54"/>
      <c r="HS31" s="54"/>
      <c r="HT31" s="54"/>
      <c r="HU31" s="54"/>
      <c r="HV31" s="54"/>
      <c r="HW31" s="54"/>
      <c r="HX31" s="54"/>
      <c r="HY31" s="54"/>
      <c r="HZ31" s="54"/>
      <c r="IA31" s="54"/>
      <c r="IB31" s="54"/>
      <c r="IC31" s="54"/>
      <c r="ID31" s="54"/>
      <c r="IE31" s="54"/>
      <c r="IF31" s="54"/>
      <c r="IG31" s="54"/>
      <c r="IH31" s="54"/>
      <c r="II31" s="54"/>
      <c r="IJ31" s="54"/>
      <c r="IK31" s="54"/>
      <c r="IL31" s="54"/>
      <c r="IM31" s="54"/>
      <c r="IN31" s="54"/>
      <c r="IO31" s="54"/>
      <c r="IP31" s="54"/>
      <c r="IQ31" s="54"/>
      <c r="IR31" s="54"/>
      <c r="IS31" s="54"/>
      <c r="IT31" s="54"/>
      <c r="IU31" s="54"/>
      <c r="IV31" s="54"/>
      <c r="IW31" s="54"/>
      <c r="IX31" s="54"/>
      <c r="IY31" s="54"/>
      <c r="IZ31" s="54"/>
      <c r="JA31" s="54"/>
      <c r="JB31" s="54"/>
      <c r="JC31" s="54"/>
      <c r="JD31" s="54"/>
      <c r="JE31" s="54"/>
      <c r="JF31" s="54"/>
      <c r="JG31" s="54"/>
      <c r="JH31" s="54"/>
      <c r="JI31" s="54"/>
      <c r="JJ31" s="54"/>
      <c r="JK31" s="54"/>
      <c r="JL31" s="54"/>
      <c r="JM31" s="54"/>
      <c r="JN31" s="54"/>
      <c r="JO31" s="54"/>
      <c r="JP31" s="54"/>
      <c r="JQ31" s="54"/>
      <c r="JR31" s="54"/>
      <c r="JS31" s="54"/>
      <c r="JT31" s="54"/>
      <c r="JU31" s="54"/>
      <c r="JV31" s="54"/>
      <c r="JW31" s="54"/>
      <c r="JX31" s="54"/>
      <c r="JY31" s="54"/>
      <c r="JZ31" s="54"/>
      <c r="KA31" s="54"/>
      <c r="KB31" s="54"/>
      <c r="KC31" s="54"/>
      <c r="KD31" s="54"/>
      <c r="KE31" s="54"/>
      <c r="KF31" s="54"/>
      <c r="KG31" s="54"/>
      <c r="KH31" s="54"/>
      <c r="KI31" s="54"/>
      <c r="KJ31" s="54"/>
      <c r="KK31" s="54"/>
      <c r="KL31" s="54"/>
      <c r="KM31" s="54"/>
      <c r="KN31" s="54"/>
      <c r="KO31" s="54"/>
      <c r="KW31" s="208" t="s">
        <v>1424</v>
      </c>
    </row>
    <row r="32" spans="1:309" x14ac:dyDescent="0.35">
      <c r="A32" s="27" t="s">
        <v>895</v>
      </c>
      <c r="B32" s="54"/>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4"/>
      <c r="BX32" s="54"/>
      <c r="BY32" s="54"/>
      <c r="BZ32" s="54"/>
      <c r="CA32" s="54"/>
      <c r="CB32" s="54"/>
      <c r="CC32" s="54"/>
      <c r="CD32" s="54"/>
      <c r="CE32" s="54"/>
      <c r="CF32" s="54"/>
      <c r="CG32" s="54"/>
      <c r="CH32" s="54"/>
      <c r="CI32" s="54"/>
      <c r="CJ32" s="54"/>
      <c r="CK32" s="54"/>
      <c r="CL32" s="54"/>
      <c r="CM32" s="54"/>
      <c r="CN32" s="54"/>
      <c r="CO32" s="54"/>
      <c r="CP32" s="54"/>
      <c r="CQ32" s="54"/>
      <c r="CR32" s="54"/>
      <c r="CS32" s="54"/>
      <c r="CT32" s="54"/>
      <c r="CU32" s="54"/>
      <c r="CV32" s="54"/>
      <c r="CW32" s="54"/>
      <c r="CX32" s="54"/>
      <c r="CY32" s="54"/>
      <c r="CZ32" s="54"/>
      <c r="DA32" s="54"/>
      <c r="DB32" s="54"/>
      <c r="DC32" s="54"/>
      <c r="DD32" s="54"/>
      <c r="DE32" s="54"/>
      <c r="DF32" s="54"/>
      <c r="DG32" s="54"/>
      <c r="DH32" s="54"/>
      <c r="DI32" s="54"/>
      <c r="DJ32" s="54"/>
      <c r="DK32" s="54"/>
      <c r="DL32" s="54"/>
      <c r="DM32" s="54"/>
      <c r="DN32" s="54"/>
      <c r="DO32" s="54"/>
      <c r="DP32" s="54"/>
      <c r="DQ32" s="54"/>
      <c r="DR32" s="54"/>
      <c r="DS32" s="54"/>
      <c r="DT32" s="54"/>
      <c r="DU32" s="54"/>
      <c r="DV32" s="54"/>
      <c r="DW32" s="54"/>
      <c r="DX32" s="54"/>
      <c r="DY32" s="54"/>
      <c r="DZ32" s="54"/>
      <c r="EA32" s="54"/>
      <c r="EB32" s="54"/>
      <c r="EC32" s="54"/>
      <c r="ED32" s="54"/>
      <c r="EE32" s="54"/>
      <c r="EF32" s="54"/>
      <c r="EG32" s="54"/>
      <c r="EH32" s="54"/>
      <c r="EI32" s="54"/>
      <c r="EJ32" s="54"/>
      <c r="EK32" s="54"/>
      <c r="EL32" s="54"/>
      <c r="EM32" s="54"/>
      <c r="EN32" s="54"/>
      <c r="EO32" s="54"/>
      <c r="EP32" s="54"/>
      <c r="EQ32" s="54"/>
      <c r="ER32" s="54"/>
      <c r="ES32" s="54"/>
      <c r="ET32" s="54"/>
      <c r="EU32" s="54"/>
      <c r="EV32" s="54"/>
      <c r="EW32" s="54"/>
      <c r="EX32" s="54"/>
      <c r="EY32" s="54"/>
      <c r="EZ32" s="54"/>
      <c r="FA32" s="54"/>
      <c r="FB32" s="54"/>
      <c r="FC32" s="54"/>
      <c r="FD32" s="54"/>
      <c r="FE32" s="54"/>
      <c r="FF32" s="54"/>
      <c r="FG32" s="54"/>
      <c r="FH32" s="54"/>
      <c r="FI32" s="54"/>
      <c r="FJ32" s="54"/>
      <c r="FK32" s="54"/>
      <c r="FL32" s="54"/>
      <c r="FM32" s="54"/>
      <c r="FN32" s="54"/>
      <c r="FO32" s="54"/>
      <c r="FP32" s="54"/>
      <c r="FQ32" s="54"/>
      <c r="FR32" s="54"/>
      <c r="FS32" s="54"/>
      <c r="FT32" s="54"/>
      <c r="FU32" s="54"/>
      <c r="FV32" s="54"/>
      <c r="FW32" s="54"/>
      <c r="FX32" s="54"/>
      <c r="FY32" s="54"/>
      <c r="FZ32" s="54"/>
      <c r="GA32" s="54"/>
      <c r="GB32" s="54"/>
      <c r="GC32" s="54"/>
      <c r="GD32" s="54"/>
      <c r="GE32" s="54"/>
      <c r="GF32" s="54"/>
      <c r="GG32" s="54"/>
      <c r="GH32" s="54"/>
      <c r="GI32" s="54"/>
      <c r="GJ32" s="54"/>
      <c r="GK32" s="54"/>
      <c r="GL32" s="54"/>
      <c r="GM32" s="54"/>
      <c r="GN32" s="54"/>
      <c r="GO32" s="54"/>
      <c r="GP32" s="54"/>
      <c r="GQ32" s="54"/>
      <c r="GR32" s="54"/>
      <c r="GS32" s="54"/>
      <c r="GT32" s="54"/>
      <c r="GU32" s="54"/>
      <c r="GV32" s="54"/>
      <c r="GW32" s="54"/>
      <c r="GX32" s="54"/>
      <c r="GY32" s="54"/>
      <c r="GZ32" s="54"/>
      <c r="HA32" s="54"/>
      <c r="HB32" s="54"/>
      <c r="HC32" s="54"/>
      <c r="HD32" s="54"/>
      <c r="HE32" s="54"/>
      <c r="HF32" s="54"/>
      <c r="HG32" s="54"/>
      <c r="HH32" s="54"/>
      <c r="HI32" s="54"/>
      <c r="HJ32" s="54"/>
      <c r="HK32" s="54"/>
      <c r="HL32" s="54"/>
      <c r="HM32" s="54"/>
      <c r="HN32" s="54"/>
      <c r="HO32" s="54"/>
      <c r="HP32" s="54"/>
      <c r="HQ32" s="54"/>
      <c r="HR32" s="54"/>
      <c r="HS32" s="54"/>
      <c r="HT32" s="54"/>
      <c r="HU32" s="54"/>
      <c r="HV32" s="54"/>
      <c r="HW32" s="54"/>
      <c r="HX32" s="54"/>
      <c r="HY32" s="54"/>
      <c r="HZ32" s="54"/>
      <c r="IA32" s="54"/>
      <c r="IB32" s="54"/>
      <c r="IC32" s="54"/>
      <c r="ID32" s="54"/>
      <c r="IE32" s="54"/>
      <c r="IF32" s="54"/>
      <c r="IG32" s="54"/>
      <c r="IH32" s="54"/>
      <c r="II32" s="54"/>
      <c r="IJ32" s="54"/>
      <c r="IK32" s="54"/>
      <c r="IL32" s="54"/>
      <c r="IM32" s="54"/>
      <c r="IN32" s="54"/>
      <c r="IO32" s="54"/>
      <c r="IP32" s="54"/>
      <c r="IQ32" s="54"/>
      <c r="IR32" s="54"/>
      <c r="IS32" s="54"/>
      <c r="IT32" s="54"/>
      <c r="IU32" s="54"/>
      <c r="IV32" s="54"/>
      <c r="IW32" s="54"/>
      <c r="IX32" s="54"/>
      <c r="IY32" s="54"/>
      <c r="IZ32" s="54"/>
      <c r="JA32" s="54"/>
      <c r="JB32" s="54"/>
      <c r="JC32" s="54"/>
      <c r="JD32" s="54"/>
      <c r="JE32" s="54"/>
      <c r="JF32" s="54"/>
      <c r="JG32" s="54"/>
      <c r="JH32" s="54"/>
      <c r="JI32" s="54"/>
      <c r="JJ32" s="54"/>
      <c r="JK32" s="54"/>
      <c r="JL32" s="54"/>
      <c r="JM32" s="54"/>
      <c r="JN32" s="54"/>
      <c r="JO32" s="54"/>
      <c r="JP32" s="54"/>
      <c r="JQ32" s="54"/>
      <c r="JR32" s="54"/>
      <c r="JS32" s="54"/>
      <c r="JT32" s="54"/>
      <c r="JU32" s="54"/>
      <c r="JV32" s="54"/>
      <c r="JW32" s="54"/>
      <c r="JX32" s="54"/>
      <c r="JY32" s="54"/>
      <c r="JZ32" s="54"/>
      <c r="KA32" s="54"/>
      <c r="KB32" s="54"/>
      <c r="KC32" s="54"/>
      <c r="KD32" s="54"/>
      <c r="KE32" s="54"/>
      <c r="KF32" s="54"/>
      <c r="KG32" s="54"/>
      <c r="KH32" s="54"/>
      <c r="KI32" s="54"/>
      <c r="KJ32" s="54"/>
      <c r="KK32" s="54"/>
      <c r="KL32" s="54"/>
      <c r="KM32" s="54"/>
      <c r="KN32" s="54"/>
      <c r="KO32" s="54"/>
      <c r="KW32" s="208" t="s">
        <v>1425</v>
      </c>
    </row>
    <row r="33" spans="1:309" x14ac:dyDescent="0.35">
      <c r="A33" s="27" t="s">
        <v>896</v>
      </c>
      <c r="B33" s="54"/>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4"/>
      <c r="BJ33" s="54"/>
      <c r="BK33" s="54"/>
      <c r="BL33" s="54"/>
      <c r="BM33" s="54"/>
      <c r="BN33" s="54"/>
      <c r="BO33" s="54"/>
      <c r="BP33" s="54"/>
      <c r="BQ33" s="54"/>
      <c r="BR33" s="54"/>
      <c r="BS33" s="54"/>
      <c r="BT33" s="54"/>
      <c r="BU33" s="54"/>
      <c r="BV33" s="54"/>
      <c r="BW33" s="54"/>
      <c r="BX33" s="54"/>
      <c r="BY33" s="54"/>
      <c r="BZ33" s="54"/>
      <c r="CA33" s="54"/>
      <c r="CB33" s="54"/>
      <c r="CC33" s="54"/>
      <c r="CD33" s="54"/>
      <c r="CE33" s="54"/>
      <c r="CF33" s="54"/>
      <c r="CG33" s="54"/>
      <c r="CH33" s="54"/>
      <c r="CI33" s="54"/>
      <c r="CJ33" s="54"/>
      <c r="CK33" s="54"/>
      <c r="CL33" s="54"/>
      <c r="CM33" s="54"/>
      <c r="CN33" s="54"/>
      <c r="CO33" s="54"/>
      <c r="CP33" s="54"/>
      <c r="CQ33" s="54"/>
      <c r="CR33" s="54"/>
      <c r="CS33" s="54"/>
      <c r="CT33" s="54"/>
      <c r="CU33" s="54"/>
      <c r="CV33" s="54"/>
      <c r="CW33" s="54"/>
      <c r="CX33" s="54"/>
      <c r="CY33" s="54"/>
      <c r="CZ33" s="54"/>
      <c r="DA33" s="54"/>
      <c r="DB33" s="54"/>
      <c r="DC33" s="54"/>
      <c r="DD33" s="54"/>
      <c r="DE33" s="54"/>
      <c r="DF33" s="54"/>
      <c r="DG33" s="54"/>
      <c r="DH33" s="54"/>
      <c r="DI33" s="54"/>
      <c r="DJ33" s="54"/>
      <c r="DK33" s="54"/>
      <c r="DL33" s="54"/>
      <c r="DM33" s="54"/>
      <c r="DN33" s="54"/>
      <c r="DO33" s="54"/>
      <c r="DP33" s="54"/>
      <c r="DQ33" s="54"/>
      <c r="DR33" s="54"/>
      <c r="DS33" s="54"/>
      <c r="DT33" s="54"/>
      <c r="DU33" s="54"/>
      <c r="DV33" s="54"/>
      <c r="DW33" s="54"/>
      <c r="DX33" s="54"/>
      <c r="DY33" s="54"/>
      <c r="DZ33" s="54"/>
      <c r="EA33" s="54"/>
      <c r="EB33" s="54"/>
      <c r="EC33" s="54"/>
      <c r="ED33" s="54"/>
      <c r="EE33" s="54"/>
      <c r="EF33" s="54"/>
      <c r="EG33" s="54"/>
      <c r="EH33" s="54"/>
      <c r="EI33" s="54"/>
      <c r="EJ33" s="54"/>
      <c r="EK33" s="54"/>
      <c r="EL33" s="54"/>
      <c r="EM33" s="54"/>
      <c r="EN33" s="54"/>
      <c r="EO33" s="54"/>
      <c r="EP33" s="54"/>
      <c r="EQ33" s="54"/>
      <c r="ER33" s="54"/>
      <c r="ES33" s="54"/>
      <c r="ET33" s="54"/>
      <c r="EU33" s="54"/>
      <c r="EV33" s="54"/>
      <c r="EW33" s="54"/>
      <c r="EX33" s="54"/>
      <c r="EY33" s="54"/>
      <c r="EZ33" s="54"/>
      <c r="FA33" s="54"/>
      <c r="FB33" s="54"/>
      <c r="FC33" s="54"/>
      <c r="FD33" s="54"/>
      <c r="FE33" s="54"/>
      <c r="FF33" s="54"/>
      <c r="FG33" s="54"/>
      <c r="FH33" s="54"/>
      <c r="FI33" s="54"/>
      <c r="FJ33" s="54"/>
      <c r="FK33" s="54"/>
      <c r="FL33" s="54"/>
      <c r="FM33" s="54"/>
      <c r="FN33" s="54"/>
      <c r="FO33" s="54"/>
      <c r="FP33" s="54"/>
      <c r="FQ33" s="54"/>
      <c r="FR33" s="54"/>
      <c r="FS33" s="54"/>
      <c r="FT33" s="54"/>
      <c r="FU33" s="54"/>
      <c r="FV33" s="54"/>
      <c r="FW33" s="54"/>
      <c r="FX33" s="54"/>
      <c r="FY33" s="54"/>
      <c r="FZ33" s="54"/>
      <c r="GA33" s="54"/>
      <c r="GB33" s="54"/>
      <c r="GC33" s="54"/>
      <c r="GD33" s="54"/>
      <c r="GE33" s="54"/>
      <c r="GF33" s="54"/>
      <c r="GG33" s="54"/>
      <c r="GH33" s="54"/>
      <c r="GI33" s="54"/>
      <c r="GJ33" s="54"/>
      <c r="GK33" s="54"/>
      <c r="GL33" s="54"/>
      <c r="GM33" s="54"/>
      <c r="GN33" s="54"/>
      <c r="GO33" s="54"/>
      <c r="GP33" s="54"/>
      <c r="GQ33" s="54"/>
      <c r="GR33" s="54"/>
      <c r="GS33" s="54"/>
      <c r="GT33" s="54"/>
      <c r="GU33" s="54"/>
      <c r="GV33" s="54"/>
      <c r="GW33" s="54"/>
      <c r="GX33" s="54"/>
      <c r="GY33" s="54"/>
      <c r="GZ33" s="54"/>
      <c r="HA33" s="54"/>
      <c r="HB33" s="54"/>
      <c r="HC33" s="54"/>
      <c r="HD33" s="54"/>
      <c r="HE33" s="54"/>
      <c r="HF33" s="54"/>
      <c r="HG33" s="54"/>
      <c r="HH33" s="54"/>
      <c r="HI33" s="54"/>
      <c r="HJ33" s="54"/>
      <c r="HK33" s="54"/>
      <c r="HL33" s="54"/>
      <c r="HM33" s="54"/>
      <c r="HN33" s="54"/>
      <c r="HO33" s="54"/>
      <c r="HP33" s="54"/>
      <c r="HQ33" s="54"/>
      <c r="HR33" s="54"/>
      <c r="HS33" s="54"/>
      <c r="HT33" s="54"/>
      <c r="HU33" s="54"/>
      <c r="HV33" s="54"/>
      <c r="HW33" s="54"/>
      <c r="HX33" s="54"/>
      <c r="HY33" s="54"/>
      <c r="HZ33" s="54"/>
      <c r="IA33" s="54"/>
      <c r="IB33" s="54"/>
      <c r="IC33" s="54"/>
      <c r="ID33" s="54"/>
      <c r="IE33" s="54"/>
      <c r="IF33" s="54"/>
      <c r="IG33" s="54"/>
      <c r="IH33" s="54"/>
      <c r="II33" s="54"/>
      <c r="IJ33" s="54"/>
      <c r="IK33" s="54"/>
      <c r="IL33" s="54"/>
      <c r="IM33" s="54"/>
      <c r="IN33" s="54"/>
      <c r="IO33" s="54"/>
      <c r="IP33" s="54"/>
      <c r="IQ33" s="54"/>
      <c r="IR33" s="54"/>
      <c r="IS33" s="54"/>
      <c r="IT33" s="54"/>
      <c r="IU33" s="54"/>
      <c r="IV33" s="54"/>
      <c r="IW33" s="54"/>
      <c r="IX33" s="54"/>
      <c r="IY33" s="54"/>
      <c r="IZ33" s="54"/>
      <c r="JA33" s="54"/>
      <c r="JB33" s="54"/>
      <c r="JC33" s="54"/>
      <c r="JD33" s="54"/>
      <c r="JE33" s="54"/>
      <c r="JF33" s="54"/>
      <c r="JG33" s="54"/>
      <c r="JH33" s="54"/>
      <c r="JI33" s="54"/>
      <c r="JJ33" s="54"/>
      <c r="JK33" s="54"/>
      <c r="JL33" s="54"/>
      <c r="JM33" s="54"/>
      <c r="JN33" s="54"/>
      <c r="JO33" s="54"/>
      <c r="JP33" s="54"/>
      <c r="JQ33" s="54"/>
      <c r="JR33" s="54"/>
      <c r="JS33" s="54"/>
      <c r="JT33" s="54"/>
      <c r="JU33" s="54"/>
      <c r="JV33" s="54"/>
      <c r="JW33" s="54"/>
      <c r="JX33" s="54"/>
      <c r="JY33" s="54"/>
      <c r="JZ33" s="54"/>
      <c r="KA33" s="54"/>
      <c r="KB33" s="54"/>
      <c r="KC33" s="54"/>
      <c r="KD33" s="54"/>
      <c r="KE33" s="54"/>
      <c r="KF33" s="54"/>
      <c r="KG33" s="54"/>
      <c r="KH33" s="54"/>
      <c r="KI33" s="54"/>
      <c r="KJ33" s="54"/>
      <c r="KK33" s="54"/>
      <c r="KL33" s="54"/>
      <c r="KM33" s="54"/>
      <c r="KN33" s="54"/>
      <c r="KO33" s="54"/>
      <c r="KW33" s="386" t="s">
        <v>980</v>
      </c>
    </row>
    <row r="34" spans="1:309" x14ac:dyDescent="0.35">
      <c r="A34" s="27" t="s">
        <v>897</v>
      </c>
      <c r="B34" s="54"/>
      <c r="C34" s="54"/>
      <c r="D34" s="54"/>
      <c r="E34" s="54"/>
      <c r="F34" s="54"/>
      <c r="G34" s="54"/>
      <c r="H34" s="54"/>
      <c r="I34" s="54"/>
      <c r="J34" s="54"/>
      <c r="K34" s="54"/>
      <c r="L34" s="54"/>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54"/>
      <c r="BY34" s="54"/>
      <c r="BZ34" s="54"/>
      <c r="CA34" s="54"/>
      <c r="CB34" s="54"/>
      <c r="CC34" s="54"/>
      <c r="CD34" s="54"/>
      <c r="CE34" s="54"/>
      <c r="CF34" s="54"/>
      <c r="CG34" s="54"/>
      <c r="CH34" s="54"/>
      <c r="CI34" s="54"/>
      <c r="CJ34" s="54"/>
      <c r="CK34" s="54"/>
      <c r="CL34" s="54"/>
      <c r="CM34" s="54"/>
      <c r="CN34" s="54"/>
      <c r="CO34" s="54"/>
      <c r="CP34" s="54"/>
      <c r="CQ34" s="54"/>
      <c r="CR34" s="54"/>
      <c r="CS34" s="54"/>
      <c r="CT34" s="54"/>
      <c r="CU34" s="54"/>
      <c r="CV34" s="54"/>
      <c r="CW34" s="54"/>
      <c r="CX34" s="54"/>
      <c r="CY34" s="54"/>
      <c r="CZ34" s="54"/>
      <c r="DA34" s="54"/>
      <c r="DB34" s="54"/>
      <c r="DC34" s="54"/>
      <c r="DD34" s="54"/>
      <c r="DE34" s="54"/>
      <c r="DF34" s="54"/>
      <c r="DG34" s="54"/>
      <c r="DH34" s="54"/>
      <c r="DI34" s="54"/>
      <c r="DJ34" s="54"/>
      <c r="DK34" s="54"/>
      <c r="DL34" s="54"/>
      <c r="DM34" s="54"/>
      <c r="DN34" s="54"/>
      <c r="DO34" s="54"/>
      <c r="DP34" s="54"/>
      <c r="DQ34" s="54"/>
      <c r="DR34" s="54"/>
      <c r="DS34" s="54"/>
      <c r="DT34" s="54"/>
      <c r="DU34" s="54"/>
      <c r="DV34" s="54"/>
      <c r="DW34" s="54"/>
      <c r="DX34" s="54"/>
      <c r="DY34" s="54"/>
      <c r="DZ34" s="54"/>
      <c r="EA34" s="54"/>
      <c r="EB34" s="54"/>
      <c r="EC34" s="54"/>
      <c r="ED34" s="54"/>
      <c r="EE34" s="54"/>
      <c r="EF34" s="54"/>
      <c r="EG34" s="54"/>
      <c r="EH34" s="54"/>
      <c r="EI34" s="54"/>
      <c r="EJ34" s="54"/>
      <c r="EK34" s="54"/>
      <c r="EL34" s="54"/>
      <c r="EM34" s="54"/>
      <c r="EN34" s="54"/>
      <c r="EO34" s="54"/>
      <c r="EP34" s="54"/>
      <c r="EQ34" s="54"/>
      <c r="ER34" s="54"/>
      <c r="ES34" s="54"/>
      <c r="ET34" s="54"/>
      <c r="EU34" s="54"/>
      <c r="EV34" s="54"/>
      <c r="EW34" s="54"/>
      <c r="EX34" s="54"/>
      <c r="EY34" s="54"/>
      <c r="EZ34" s="54"/>
      <c r="FA34" s="54"/>
      <c r="FB34" s="54"/>
      <c r="FC34" s="54"/>
      <c r="FD34" s="54"/>
      <c r="FE34" s="54"/>
      <c r="FF34" s="54"/>
      <c r="FG34" s="54"/>
      <c r="FH34" s="54"/>
      <c r="FI34" s="54"/>
      <c r="FJ34" s="54"/>
      <c r="FK34" s="54"/>
      <c r="FL34" s="54"/>
      <c r="FM34" s="54"/>
      <c r="FN34" s="54"/>
      <c r="FO34" s="54"/>
      <c r="FP34" s="54"/>
      <c r="FQ34" s="54"/>
      <c r="FR34" s="54"/>
      <c r="FS34" s="54"/>
      <c r="FT34" s="54"/>
      <c r="FU34" s="54"/>
      <c r="FV34" s="54"/>
      <c r="FW34" s="54"/>
      <c r="FX34" s="54"/>
      <c r="FY34" s="54"/>
      <c r="FZ34" s="54"/>
      <c r="GA34" s="54"/>
      <c r="GB34" s="54"/>
      <c r="GC34" s="54"/>
      <c r="GD34" s="54"/>
      <c r="GE34" s="54"/>
      <c r="GF34" s="54"/>
      <c r="GG34" s="54"/>
      <c r="GH34" s="54"/>
      <c r="GI34" s="54"/>
      <c r="GJ34" s="54"/>
      <c r="GK34" s="54"/>
      <c r="GL34" s="54"/>
      <c r="GM34" s="54"/>
      <c r="GN34" s="54"/>
      <c r="GO34" s="54"/>
      <c r="GP34" s="54"/>
      <c r="GQ34" s="54"/>
      <c r="GR34" s="54"/>
      <c r="GS34" s="54"/>
      <c r="GT34" s="54"/>
      <c r="GU34" s="54"/>
      <c r="GV34" s="54"/>
      <c r="GW34" s="54"/>
      <c r="GX34" s="54"/>
      <c r="GY34" s="54"/>
      <c r="GZ34" s="54"/>
      <c r="HA34" s="54"/>
      <c r="HB34" s="54"/>
      <c r="HC34" s="54"/>
      <c r="HD34" s="54"/>
      <c r="HE34" s="54"/>
      <c r="HF34" s="54"/>
      <c r="HG34" s="54"/>
      <c r="HH34" s="54"/>
      <c r="HI34" s="54"/>
      <c r="HJ34" s="54"/>
      <c r="HK34" s="54"/>
      <c r="HL34" s="54"/>
      <c r="HM34" s="54"/>
      <c r="HN34" s="54"/>
      <c r="HO34" s="54"/>
      <c r="HP34" s="54"/>
      <c r="HQ34" s="54"/>
      <c r="HR34" s="54"/>
      <c r="HS34" s="54"/>
      <c r="HT34" s="54"/>
      <c r="HU34" s="54"/>
      <c r="HV34" s="54"/>
      <c r="HW34" s="54"/>
      <c r="HX34" s="54"/>
      <c r="HY34" s="54"/>
      <c r="HZ34" s="54"/>
      <c r="IA34" s="54"/>
      <c r="IB34" s="54"/>
      <c r="IC34" s="54"/>
      <c r="ID34" s="54"/>
      <c r="IE34" s="54"/>
      <c r="IF34" s="54"/>
      <c r="IG34" s="54"/>
      <c r="IH34" s="54"/>
      <c r="II34" s="54"/>
      <c r="IJ34" s="54"/>
      <c r="IK34" s="54"/>
      <c r="IL34" s="54"/>
      <c r="IM34" s="54"/>
      <c r="IN34" s="54"/>
      <c r="IO34" s="54"/>
      <c r="IP34" s="54"/>
      <c r="IQ34" s="54"/>
      <c r="IR34" s="54"/>
      <c r="IS34" s="54"/>
      <c r="IT34" s="54"/>
      <c r="IU34" s="54"/>
      <c r="IV34" s="54"/>
      <c r="IW34" s="54"/>
      <c r="IX34" s="54"/>
      <c r="IY34" s="54"/>
      <c r="IZ34" s="54"/>
      <c r="JA34" s="54"/>
      <c r="JB34" s="54"/>
      <c r="JC34" s="54"/>
      <c r="JD34" s="54"/>
      <c r="JE34" s="54"/>
      <c r="JF34" s="54"/>
      <c r="JG34" s="54"/>
      <c r="JH34" s="54"/>
      <c r="JI34" s="54"/>
      <c r="JJ34" s="54"/>
      <c r="JK34" s="54"/>
      <c r="JL34" s="54"/>
      <c r="JM34" s="54"/>
      <c r="JN34" s="54"/>
      <c r="JO34" s="54"/>
      <c r="JP34" s="54"/>
      <c r="JQ34" s="54"/>
      <c r="JR34" s="54"/>
      <c r="JS34" s="54"/>
      <c r="JT34" s="54"/>
      <c r="JU34" s="54"/>
      <c r="JV34" s="54"/>
      <c r="JW34" s="54"/>
      <c r="JX34" s="54"/>
      <c r="JY34" s="54"/>
      <c r="JZ34" s="54"/>
      <c r="KA34" s="54"/>
      <c r="KB34" s="54"/>
      <c r="KC34" s="54"/>
      <c r="KD34" s="54"/>
      <c r="KE34" s="54"/>
      <c r="KF34" s="54"/>
      <c r="KG34" s="54"/>
      <c r="KH34" s="54"/>
      <c r="KI34" s="54"/>
      <c r="KJ34" s="54"/>
      <c r="KK34" s="54"/>
      <c r="KL34" s="54"/>
      <c r="KM34" s="54"/>
      <c r="KN34" s="54"/>
      <c r="KO34" s="54"/>
      <c r="KW34" s="208" t="s">
        <v>1426</v>
      </c>
    </row>
    <row r="35" spans="1:309" x14ac:dyDescent="0.35">
      <c r="A35" s="27" t="s">
        <v>898</v>
      </c>
      <c r="B35" s="54"/>
      <c r="C35" s="54"/>
      <c r="D35" s="54"/>
      <c r="E35" s="54"/>
      <c r="F35" s="54"/>
      <c r="G35" s="54"/>
      <c r="H35" s="54"/>
      <c r="I35" s="54"/>
      <c r="J35" s="54"/>
      <c r="K35" s="54"/>
      <c r="L35" s="54"/>
      <c r="M35" s="54"/>
      <c r="N35" s="54"/>
      <c r="O35" s="54"/>
      <c r="P35" s="54"/>
      <c r="Q35" s="54"/>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c r="BC35" s="54"/>
      <c r="BD35" s="54"/>
      <c r="BE35" s="54"/>
      <c r="BF35" s="54"/>
      <c r="BG35" s="54"/>
      <c r="BH35" s="54"/>
      <c r="BI35" s="54"/>
      <c r="BJ35" s="54"/>
      <c r="BK35" s="54"/>
      <c r="BL35" s="54"/>
      <c r="BM35" s="54"/>
      <c r="BN35" s="54"/>
      <c r="BO35" s="54"/>
      <c r="BP35" s="54"/>
      <c r="BQ35" s="54"/>
      <c r="BR35" s="54"/>
      <c r="BS35" s="54"/>
      <c r="BT35" s="54"/>
      <c r="BU35" s="54"/>
      <c r="BV35" s="54"/>
      <c r="BW35" s="54"/>
      <c r="BX35" s="54"/>
      <c r="BY35" s="54"/>
      <c r="BZ35" s="54"/>
      <c r="CA35" s="54"/>
      <c r="CB35" s="54"/>
      <c r="CC35" s="54"/>
      <c r="CD35" s="54"/>
      <c r="CE35" s="54"/>
      <c r="CF35" s="54"/>
      <c r="CG35" s="54"/>
      <c r="CH35" s="54"/>
      <c r="CI35" s="54"/>
      <c r="CJ35" s="54"/>
      <c r="CK35" s="54"/>
      <c r="CL35" s="54"/>
      <c r="CM35" s="54"/>
      <c r="CN35" s="54"/>
      <c r="CO35" s="54"/>
      <c r="CP35" s="54"/>
      <c r="CQ35" s="54"/>
      <c r="CR35" s="54"/>
      <c r="CS35" s="54"/>
      <c r="CT35" s="54"/>
      <c r="CU35" s="54"/>
      <c r="CV35" s="54"/>
      <c r="CW35" s="54"/>
      <c r="CX35" s="54"/>
      <c r="CY35" s="54"/>
      <c r="CZ35" s="54"/>
      <c r="DA35" s="54"/>
      <c r="DB35" s="54"/>
      <c r="DC35" s="54"/>
      <c r="DD35" s="54"/>
      <c r="DE35" s="54"/>
      <c r="DF35" s="54"/>
      <c r="DG35" s="54"/>
      <c r="DH35" s="54"/>
      <c r="DI35" s="54"/>
      <c r="DJ35" s="54"/>
      <c r="DK35" s="54"/>
      <c r="DL35" s="54"/>
      <c r="DM35" s="54"/>
      <c r="DN35" s="54"/>
      <c r="DO35" s="54"/>
      <c r="DP35" s="54"/>
      <c r="DQ35" s="54"/>
      <c r="DR35" s="54"/>
      <c r="DS35" s="54"/>
      <c r="DT35" s="54"/>
      <c r="DU35" s="54"/>
      <c r="DV35" s="54"/>
      <c r="DW35" s="54"/>
      <c r="DX35" s="54"/>
      <c r="DY35" s="54"/>
      <c r="DZ35" s="54"/>
      <c r="EA35" s="54"/>
      <c r="EB35" s="54"/>
      <c r="EC35" s="54"/>
      <c r="ED35" s="54"/>
      <c r="EE35" s="54"/>
      <c r="EF35" s="54"/>
      <c r="EG35" s="54"/>
      <c r="EH35" s="54"/>
      <c r="EI35" s="54"/>
      <c r="EJ35" s="54"/>
      <c r="EK35" s="54"/>
      <c r="EL35" s="54"/>
      <c r="EM35" s="54"/>
      <c r="EN35" s="54"/>
      <c r="EO35" s="54"/>
      <c r="EP35" s="54"/>
      <c r="EQ35" s="54"/>
      <c r="ER35" s="54"/>
      <c r="ES35" s="54"/>
      <c r="ET35" s="54"/>
      <c r="EU35" s="54"/>
      <c r="EV35" s="54"/>
      <c r="EW35" s="54"/>
      <c r="EX35" s="54"/>
      <c r="EY35" s="54"/>
      <c r="EZ35" s="54"/>
      <c r="FA35" s="54"/>
      <c r="FB35" s="54"/>
      <c r="FC35" s="54"/>
      <c r="FD35" s="54"/>
      <c r="FE35" s="54"/>
      <c r="FF35" s="54"/>
      <c r="FG35" s="54"/>
      <c r="FH35" s="54"/>
      <c r="FI35" s="54"/>
      <c r="FJ35" s="54"/>
      <c r="FK35" s="54"/>
      <c r="FL35" s="54"/>
      <c r="FM35" s="54"/>
      <c r="FN35" s="54"/>
      <c r="FO35" s="54"/>
      <c r="FP35" s="54"/>
      <c r="FQ35" s="54"/>
      <c r="FR35" s="54"/>
      <c r="FS35" s="54"/>
      <c r="FT35" s="54"/>
      <c r="FU35" s="54"/>
      <c r="FV35" s="54"/>
      <c r="FW35" s="54"/>
      <c r="FX35" s="54"/>
      <c r="FY35" s="54"/>
      <c r="FZ35" s="54"/>
      <c r="GA35" s="54"/>
      <c r="GB35" s="54"/>
      <c r="GC35" s="54"/>
      <c r="GD35" s="54"/>
      <c r="GE35" s="54"/>
      <c r="GF35" s="54"/>
      <c r="GG35" s="54"/>
      <c r="GH35" s="54"/>
      <c r="GI35" s="54"/>
      <c r="GJ35" s="54"/>
      <c r="GK35" s="54"/>
      <c r="GL35" s="54"/>
      <c r="GM35" s="54"/>
      <c r="GN35" s="54"/>
      <c r="GO35" s="54"/>
      <c r="GP35" s="54"/>
      <c r="GQ35" s="54"/>
      <c r="GR35" s="54"/>
      <c r="GS35" s="54"/>
      <c r="GT35" s="54"/>
      <c r="GU35" s="54"/>
      <c r="GV35" s="54"/>
      <c r="GW35" s="54"/>
      <c r="GX35" s="54"/>
      <c r="GY35" s="54"/>
      <c r="GZ35" s="54"/>
      <c r="HA35" s="54"/>
      <c r="HB35" s="54"/>
      <c r="HC35" s="54"/>
      <c r="HD35" s="54"/>
      <c r="HE35" s="54"/>
      <c r="HF35" s="54"/>
      <c r="HG35" s="54"/>
      <c r="HH35" s="54"/>
      <c r="HI35" s="54"/>
      <c r="HJ35" s="54"/>
      <c r="HK35" s="54"/>
      <c r="HL35" s="54"/>
      <c r="HM35" s="54"/>
      <c r="HN35" s="54"/>
      <c r="HO35" s="54"/>
      <c r="HP35" s="54"/>
      <c r="HQ35" s="54"/>
      <c r="HR35" s="54"/>
      <c r="HS35" s="54"/>
      <c r="HT35" s="54"/>
      <c r="HU35" s="54"/>
      <c r="HV35" s="54"/>
      <c r="HW35" s="54"/>
      <c r="HX35" s="54"/>
      <c r="HY35" s="54"/>
      <c r="HZ35" s="54"/>
      <c r="IA35" s="54"/>
      <c r="IB35" s="54"/>
      <c r="IC35" s="54"/>
      <c r="ID35" s="54"/>
      <c r="IE35" s="54"/>
      <c r="IF35" s="54"/>
      <c r="IG35" s="54"/>
      <c r="IH35" s="54"/>
      <c r="II35" s="54"/>
      <c r="IJ35" s="54"/>
      <c r="IK35" s="54"/>
      <c r="IL35" s="54"/>
      <c r="IM35" s="54"/>
      <c r="IN35" s="54"/>
      <c r="IO35" s="54"/>
      <c r="IP35" s="54"/>
      <c r="IQ35" s="54"/>
      <c r="IR35" s="54"/>
      <c r="IS35" s="54"/>
      <c r="IT35" s="54"/>
      <c r="IU35" s="54"/>
      <c r="IV35" s="54"/>
      <c r="IW35" s="54"/>
      <c r="IX35" s="54"/>
      <c r="IY35" s="54"/>
      <c r="IZ35" s="54"/>
      <c r="JA35" s="54"/>
      <c r="JB35" s="54"/>
      <c r="JC35" s="54"/>
      <c r="JD35" s="54"/>
      <c r="JE35" s="54"/>
      <c r="JF35" s="54"/>
      <c r="JG35" s="54"/>
      <c r="JH35" s="54"/>
      <c r="JI35" s="54"/>
      <c r="JJ35" s="54"/>
      <c r="JK35" s="54"/>
      <c r="JL35" s="54"/>
      <c r="JM35" s="54"/>
      <c r="JN35" s="54"/>
      <c r="JO35" s="54"/>
      <c r="JP35" s="54"/>
      <c r="JQ35" s="54"/>
      <c r="JR35" s="54"/>
      <c r="JS35" s="54"/>
      <c r="JT35" s="54"/>
      <c r="JU35" s="54"/>
      <c r="JV35" s="54"/>
      <c r="JW35" s="54"/>
      <c r="JX35" s="54"/>
      <c r="JY35" s="54"/>
      <c r="JZ35" s="54"/>
      <c r="KA35" s="54"/>
      <c r="KB35" s="54"/>
      <c r="KC35" s="54"/>
      <c r="KD35" s="54"/>
      <c r="KE35" s="54"/>
      <c r="KF35" s="54"/>
      <c r="KG35" s="54"/>
      <c r="KH35" s="54"/>
      <c r="KI35" s="54"/>
      <c r="KJ35" s="54"/>
      <c r="KK35" s="54"/>
      <c r="KL35" s="54"/>
      <c r="KM35" s="54"/>
      <c r="KN35" s="54"/>
      <c r="KO35" s="54"/>
      <c r="KW35" s="208" t="s">
        <v>1427</v>
      </c>
    </row>
    <row r="36" spans="1:309" x14ac:dyDescent="0.35">
      <c r="A36" s="27" t="s">
        <v>899</v>
      </c>
      <c r="B36" s="54"/>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c r="BU36" s="54"/>
      <c r="BV36" s="54"/>
      <c r="BW36" s="54"/>
      <c r="BX36" s="54"/>
      <c r="BY36" s="54"/>
      <c r="BZ36" s="54"/>
      <c r="CA36" s="54"/>
      <c r="CB36" s="54"/>
      <c r="CC36" s="54"/>
      <c r="CD36" s="54"/>
      <c r="CE36" s="54"/>
      <c r="CF36" s="54"/>
      <c r="CG36" s="54"/>
      <c r="CH36" s="54"/>
      <c r="CI36" s="54"/>
      <c r="CJ36" s="54"/>
      <c r="CK36" s="54"/>
      <c r="CL36" s="54"/>
      <c r="CM36" s="54"/>
      <c r="CN36" s="54"/>
      <c r="CO36" s="54"/>
      <c r="CP36" s="54"/>
      <c r="CQ36" s="54"/>
      <c r="CR36" s="54"/>
      <c r="CS36" s="54"/>
      <c r="CT36" s="54"/>
      <c r="CU36" s="54"/>
      <c r="CV36" s="54"/>
      <c r="CW36" s="54"/>
      <c r="CX36" s="54"/>
      <c r="CY36" s="54"/>
      <c r="CZ36" s="54"/>
      <c r="DA36" s="54"/>
      <c r="DB36" s="54"/>
      <c r="DC36" s="54"/>
      <c r="DD36" s="54"/>
      <c r="DE36" s="54"/>
      <c r="DF36" s="54"/>
      <c r="DG36" s="54"/>
      <c r="DH36" s="54"/>
      <c r="DI36" s="54"/>
      <c r="DJ36" s="54"/>
      <c r="DK36" s="54"/>
      <c r="DL36" s="54"/>
      <c r="DM36" s="54"/>
      <c r="DN36" s="54"/>
      <c r="DO36" s="54"/>
      <c r="DP36" s="54"/>
      <c r="DQ36" s="54"/>
      <c r="DR36" s="54"/>
      <c r="DS36" s="54"/>
      <c r="DT36" s="54"/>
      <c r="DU36" s="54"/>
      <c r="DV36" s="54"/>
      <c r="DW36" s="54"/>
      <c r="DX36" s="54"/>
      <c r="DY36" s="54"/>
      <c r="DZ36" s="54"/>
      <c r="EA36" s="54"/>
      <c r="EB36" s="54"/>
      <c r="EC36" s="54"/>
      <c r="ED36" s="54"/>
      <c r="EE36" s="54"/>
      <c r="EF36" s="54"/>
      <c r="EG36" s="54"/>
      <c r="EH36" s="54"/>
      <c r="EI36" s="54"/>
      <c r="EJ36" s="54"/>
      <c r="EK36" s="54"/>
      <c r="EL36" s="54"/>
      <c r="EM36" s="54"/>
      <c r="EN36" s="54"/>
      <c r="EO36" s="54"/>
      <c r="EP36" s="54"/>
      <c r="EQ36" s="54"/>
      <c r="ER36" s="54"/>
      <c r="ES36" s="54"/>
      <c r="ET36" s="54"/>
      <c r="EU36" s="54"/>
      <c r="EV36" s="54"/>
      <c r="EW36" s="54"/>
      <c r="EX36" s="54"/>
      <c r="EY36" s="54"/>
      <c r="EZ36" s="54"/>
      <c r="FA36" s="54"/>
      <c r="FB36" s="54"/>
      <c r="FC36" s="54"/>
      <c r="FD36" s="54"/>
      <c r="FE36" s="54"/>
      <c r="FF36" s="54"/>
      <c r="FG36" s="54"/>
      <c r="FH36" s="54"/>
      <c r="FI36" s="54"/>
      <c r="FJ36" s="54"/>
      <c r="FK36" s="54"/>
      <c r="FL36" s="54"/>
      <c r="FM36" s="54"/>
      <c r="FN36" s="54"/>
      <c r="FO36" s="54"/>
      <c r="FP36" s="54"/>
      <c r="FQ36" s="54"/>
      <c r="FR36" s="54"/>
      <c r="FS36" s="54"/>
      <c r="FT36" s="54"/>
      <c r="FU36" s="54"/>
      <c r="FV36" s="54"/>
      <c r="FW36" s="54"/>
      <c r="FX36" s="54"/>
      <c r="FY36" s="54"/>
      <c r="FZ36" s="54"/>
      <c r="GA36" s="54"/>
      <c r="GB36" s="54"/>
      <c r="GC36" s="54"/>
      <c r="GD36" s="54"/>
      <c r="GE36" s="54"/>
      <c r="GF36" s="54"/>
      <c r="GG36" s="54"/>
      <c r="GH36" s="54"/>
      <c r="GI36" s="54"/>
      <c r="GJ36" s="54"/>
      <c r="GK36" s="54"/>
      <c r="GL36" s="54"/>
      <c r="GM36" s="54"/>
      <c r="GN36" s="54"/>
      <c r="GO36" s="54"/>
      <c r="GP36" s="54"/>
      <c r="GQ36" s="54"/>
      <c r="GR36" s="54"/>
      <c r="GS36" s="54"/>
      <c r="GT36" s="54"/>
      <c r="GU36" s="54"/>
      <c r="GV36" s="54"/>
      <c r="GW36" s="54"/>
      <c r="GX36" s="54"/>
      <c r="GY36" s="54"/>
      <c r="GZ36" s="54"/>
      <c r="HA36" s="54"/>
      <c r="HB36" s="54"/>
      <c r="HC36" s="54"/>
      <c r="HD36" s="54"/>
      <c r="HE36" s="54"/>
      <c r="HF36" s="54"/>
      <c r="HG36" s="54"/>
      <c r="HH36" s="54"/>
      <c r="HI36" s="54"/>
      <c r="HJ36" s="54"/>
      <c r="HK36" s="54"/>
      <c r="HL36" s="54"/>
      <c r="HM36" s="54"/>
      <c r="HN36" s="54"/>
      <c r="HO36" s="54"/>
      <c r="HP36" s="54"/>
      <c r="HQ36" s="54"/>
      <c r="HR36" s="54"/>
      <c r="HS36" s="54"/>
      <c r="HT36" s="54"/>
      <c r="HU36" s="54"/>
      <c r="HV36" s="54"/>
      <c r="HW36" s="54"/>
      <c r="HX36" s="54"/>
      <c r="HY36" s="54"/>
      <c r="HZ36" s="54"/>
      <c r="IA36" s="54"/>
      <c r="IB36" s="54"/>
      <c r="IC36" s="54"/>
      <c r="ID36" s="54"/>
      <c r="IE36" s="54"/>
      <c r="IF36" s="54"/>
      <c r="IG36" s="54"/>
      <c r="IH36" s="54"/>
      <c r="II36" s="54"/>
      <c r="IJ36" s="54"/>
      <c r="IK36" s="54"/>
      <c r="IL36" s="54"/>
      <c r="IM36" s="54"/>
      <c r="IN36" s="54"/>
      <c r="IO36" s="54"/>
      <c r="IP36" s="54"/>
      <c r="IQ36" s="54"/>
      <c r="IR36" s="54"/>
      <c r="IS36" s="54"/>
      <c r="IT36" s="54"/>
      <c r="IU36" s="54"/>
      <c r="IV36" s="54"/>
      <c r="IW36" s="54"/>
      <c r="IX36" s="54"/>
      <c r="IY36" s="54"/>
      <c r="IZ36" s="54"/>
      <c r="JA36" s="54"/>
      <c r="JB36" s="54"/>
      <c r="JC36" s="54"/>
      <c r="JD36" s="54"/>
      <c r="JE36" s="54"/>
      <c r="JF36" s="54"/>
      <c r="JG36" s="54"/>
      <c r="JH36" s="54"/>
      <c r="JI36" s="54"/>
      <c r="JJ36" s="54"/>
      <c r="JK36" s="54"/>
      <c r="JL36" s="54"/>
      <c r="JM36" s="54"/>
      <c r="JN36" s="54"/>
      <c r="JO36" s="54"/>
      <c r="JP36" s="54"/>
      <c r="JQ36" s="54"/>
      <c r="JR36" s="54"/>
      <c r="JS36" s="54"/>
      <c r="JT36" s="54"/>
      <c r="JU36" s="54"/>
      <c r="JV36" s="54"/>
      <c r="JW36" s="54"/>
      <c r="JX36" s="54"/>
      <c r="JY36" s="54"/>
      <c r="JZ36" s="54"/>
      <c r="KA36" s="54"/>
      <c r="KB36" s="54"/>
      <c r="KC36" s="54"/>
      <c r="KD36" s="54"/>
      <c r="KE36" s="54"/>
      <c r="KF36" s="54"/>
      <c r="KG36" s="54"/>
      <c r="KH36" s="54"/>
      <c r="KI36" s="54"/>
      <c r="KJ36" s="54"/>
      <c r="KK36" s="54"/>
      <c r="KL36" s="54"/>
      <c r="KM36" s="54"/>
      <c r="KN36" s="54"/>
      <c r="KO36" s="54"/>
      <c r="KW36" s="208" t="s">
        <v>1428</v>
      </c>
    </row>
    <row r="37" spans="1:309" x14ac:dyDescent="0.35">
      <c r="A37" s="27" t="s">
        <v>900</v>
      </c>
      <c r="B37" s="54"/>
      <c r="C37" s="54"/>
      <c r="D37" s="54"/>
      <c r="E37" s="54"/>
      <c r="F37" s="54"/>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c r="BU37" s="54"/>
      <c r="BV37" s="54"/>
      <c r="BW37" s="54"/>
      <c r="BX37" s="54"/>
      <c r="BY37" s="54"/>
      <c r="BZ37" s="54"/>
      <c r="CA37" s="54"/>
      <c r="CB37" s="54"/>
      <c r="CC37" s="54"/>
      <c r="CD37" s="54"/>
      <c r="CE37" s="54"/>
      <c r="CF37" s="54"/>
      <c r="CG37" s="54"/>
      <c r="CH37" s="54"/>
      <c r="CI37" s="54"/>
      <c r="CJ37" s="54"/>
      <c r="CK37" s="54"/>
      <c r="CL37" s="54"/>
      <c r="CM37" s="54"/>
      <c r="CN37" s="54"/>
      <c r="CO37" s="54"/>
      <c r="CP37" s="54"/>
      <c r="CQ37" s="54"/>
      <c r="CR37" s="54"/>
      <c r="CS37" s="54"/>
      <c r="CT37" s="54"/>
      <c r="CU37" s="54"/>
      <c r="CV37" s="54"/>
      <c r="CW37" s="54"/>
      <c r="CX37" s="54"/>
      <c r="CY37" s="54"/>
      <c r="CZ37" s="54"/>
      <c r="DA37" s="54"/>
      <c r="DB37" s="54"/>
      <c r="DC37" s="54"/>
      <c r="DD37" s="54"/>
      <c r="DE37" s="54"/>
      <c r="DF37" s="54"/>
      <c r="DG37" s="54"/>
      <c r="DH37" s="54"/>
      <c r="DI37" s="54"/>
      <c r="DJ37" s="54"/>
      <c r="DK37" s="54"/>
      <c r="DL37" s="54"/>
      <c r="DM37" s="54"/>
      <c r="DN37" s="54"/>
      <c r="DO37" s="54"/>
      <c r="DP37" s="54"/>
      <c r="DQ37" s="54"/>
      <c r="DR37" s="54"/>
      <c r="DS37" s="54"/>
      <c r="DT37" s="54"/>
      <c r="DU37" s="54"/>
      <c r="DV37" s="54"/>
      <c r="DW37" s="54"/>
      <c r="DX37" s="54"/>
      <c r="DY37" s="54"/>
      <c r="DZ37" s="54"/>
      <c r="EA37" s="54"/>
      <c r="EB37" s="54"/>
      <c r="EC37" s="54"/>
      <c r="ED37" s="54"/>
      <c r="EE37" s="54"/>
      <c r="EF37" s="54"/>
      <c r="EG37" s="54"/>
      <c r="EH37" s="54"/>
      <c r="EI37" s="54"/>
      <c r="EJ37" s="54"/>
      <c r="EK37" s="54"/>
      <c r="EL37" s="54"/>
      <c r="EM37" s="54"/>
      <c r="EN37" s="54"/>
      <c r="EO37" s="54"/>
      <c r="EP37" s="54"/>
      <c r="EQ37" s="54"/>
      <c r="ER37" s="54"/>
      <c r="ES37" s="54"/>
      <c r="ET37" s="54"/>
      <c r="EU37" s="54"/>
      <c r="EV37" s="54"/>
      <c r="EW37" s="54"/>
      <c r="EX37" s="54"/>
      <c r="EY37" s="54"/>
      <c r="EZ37" s="54"/>
      <c r="FA37" s="54"/>
      <c r="FB37" s="54"/>
      <c r="FC37" s="54"/>
      <c r="FD37" s="54"/>
      <c r="FE37" s="54"/>
      <c r="FF37" s="54"/>
      <c r="FG37" s="54"/>
      <c r="FH37" s="54"/>
      <c r="FI37" s="54"/>
      <c r="FJ37" s="54"/>
      <c r="FK37" s="54"/>
      <c r="FL37" s="54"/>
      <c r="FM37" s="54"/>
      <c r="FN37" s="54"/>
      <c r="FO37" s="54"/>
      <c r="FP37" s="54"/>
      <c r="FQ37" s="54"/>
      <c r="FR37" s="54"/>
      <c r="FS37" s="54"/>
      <c r="FT37" s="54"/>
      <c r="FU37" s="54"/>
      <c r="FV37" s="54"/>
      <c r="FW37" s="54"/>
      <c r="FX37" s="54"/>
      <c r="FY37" s="54"/>
      <c r="FZ37" s="54"/>
      <c r="GA37" s="54"/>
      <c r="GB37" s="54"/>
      <c r="GC37" s="54"/>
      <c r="GD37" s="54"/>
      <c r="GE37" s="54"/>
      <c r="GF37" s="54"/>
      <c r="GG37" s="54"/>
      <c r="GH37" s="54"/>
      <c r="GI37" s="54"/>
      <c r="GJ37" s="54"/>
      <c r="GK37" s="54"/>
      <c r="GL37" s="54"/>
      <c r="GM37" s="54"/>
      <c r="GN37" s="54"/>
      <c r="GO37" s="54"/>
      <c r="GP37" s="54"/>
      <c r="GQ37" s="54"/>
      <c r="GR37" s="54"/>
      <c r="GS37" s="54"/>
      <c r="GT37" s="54"/>
      <c r="GU37" s="54"/>
      <c r="GV37" s="54"/>
      <c r="GW37" s="54"/>
      <c r="GX37" s="54"/>
      <c r="GY37" s="54"/>
      <c r="GZ37" s="54"/>
      <c r="HA37" s="54"/>
      <c r="HB37" s="54"/>
      <c r="HC37" s="54"/>
      <c r="HD37" s="54"/>
      <c r="HE37" s="54"/>
      <c r="HF37" s="54"/>
      <c r="HG37" s="54"/>
      <c r="HH37" s="54"/>
      <c r="HI37" s="54"/>
      <c r="HJ37" s="54"/>
      <c r="HK37" s="54"/>
      <c r="HL37" s="54"/>
      <c r="HM37" s="54"/>
      <c r="HN37" s="54"/>
      <c r="HO37" s="54"/>
      <c r="HP37" s="54"/>
      <c r="HQ37" s="54"/>
      <c r="HR37" s="54"/>
      <c r="HS37" s="54"/>
      <c r="HT37" s="54"/>
      <c r="HU37" s="54"/>
      <c r="HV37" s="54"/>
      <c r="HW37" s="54"/>
      <c r="HX37" s="54"/>
      <c r="HY37" s="54"/>
      <c r="HZ37" s="54"/>
      <c r="IA37" s="54"/>
      <c r="IB37" s="54"/>
      <c r="IC37" s="54"/>
      <c r="ID37" s="54"/>
      <c r="IE37" s="54"/>
      <c r="IF37" s="54"/>
      <c r="IG37" s="54"/>
      <c r="IH37" s="54"/>
      <c r="II37" s="54"/>
      <c r="IJ37" s="54"/>
      <c r="IK37" s="54"/>
      <c r="IL37" s="54"/>
      <c r="IM37" s="54"/>
      <c r="IN37" s="54"/>
      <c r="IO37" s="54"/>
      <c r="IP37" s="54"/>
      <c r="IQ37" s="54"/>
      <c r="IR37" s="54"/>
      <c r="IS37" s="54"/>
      <c r="IT37" s="54"/>
      <c r="IU37" s="54"/>
      <c r="IV37" s="54"/>
      <c r="IW37" s="54"/>
      <c r="IX37" s="54"/>
      <c r="IY37" s="54"/>
      <c r="IZ37" s="54"/>
      <c r="JA37" s="54"/>
      <c r="JB37" s="54"/>
      <c r="JC37" s="54"/>
      <c r="JD37" s="54"/>
      <c r="JE37" s="54"/>
      <c r="JF37" s="54"/>
      <c r="JG37" s="54"/>
      <c r="JH37" s="54"/>
      <c r="JI37" s="54"/>
      <c r="JJ37" s="54"/>
      <c r="JK37" s="54"/>
      <c r="JL37" s="54"/>
      <c r="JM37" s="54"/>
      <c r="JN37" s="54"/>
      <c r="JO37" s="54"/>
      <c r="JP37" s="54"/>
      <c r="JQ37" s="54"/>
      <c r="JR37" s="54"/>
      <c r="JS37" s="54"/>
      <c r="JT37" s="54"/>
      <c r="JU37" s="54"/>
      <c r="JV37" s="54"/>
      <c r="JW37" s="54"/>
      <c r="JX37" s="54"/>
      <c r="JY37" s="54"/>
      <c r="JZ37" s="54"/>
      <c r="KA37" s="54"/>
      <c r="KB37" s="54"/>
      <c r="KC37" s="54"/>
      <c r="KD37" s="54"/>
      <c r="KE37" s="54"/>
      <c r="KF37" s="54"/>
      <c r="KG37" s="54"/>
      <c r="KH37" s="54"/>
      <c r="KI37" s="54"/>
      <c r="KJ37" s="54"/>
      <c r="KK37" s="54"/>
      <c r="KL37" s="54"/>
      <c r="KM37" s="54"/>
      <c r="KN37" s="54"/>
      <c r="KO37" s="54"/>
      <c r="KW37" s="208" t="s">
        <v>1429</v>
      </c>
    </row>
    <row r="38" spans="1:309" x14ac:dyDescent="0.35">
      <c r="A38" s="27" t="s">
        <v>901</v>
      </c>
      <c r="B38" s="54"/>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c r="BX38" s="54"/>
      <c r="BY38" s="54"/>
      <c r="BZ38" s="54"/>
      <c r="CA38" s="54"/>
      <c r="CB38" s="54"/>
      <c r="CC38" s="54"/>
      <c r="CD38" s="54"/>
      <c r="CE38" s="54"/>
      <c r="CF38" s="54"/>
      <c r="CG38" s="54"/>
      <c r="CH38" s="54"/>
      <c r="CI38" s="54"/>
      <c r="CJ38" s="54"/>
      <c r="CK38" s="54"/>
      <c r="CL38" s="54"/>
      <c r="CM38" s="54"/>
      <c r="CN38" s="54"/>
      <c r="CO38" s="54"/>
      <c r="CP38" s="54"/>
      <c r="CQ38" s="54"/>
      <c r="CR38" s="54"/>
      <c r="CS38" s="54"/>
      <c r="CT38" s="54"/>
      <c r="CU38" s="54"/>
      <c r="CV38" s="54"/>
      <c r="CW38" s="54"/>
      <c r="CX38" s="54"/>
      <c r="CY38" s="54"/>
      <c r="CZ38" s="54"/>
      <c r="DA38" s="54"/>
      <c r="DB38" s="54"/>
      <c r="DC38" s="54"/>
      <c r="DD38" s="54"/>
      <c r="DE38" s="54"/>
      <c r="DF38" s="54"/>
      <c r="DG38" s="54"/>
      <c r="DH38" s="54"/>
      <c r="DI38" s="54"/>
      <c r="DJ38" s="54"/>
      <c r="DK38" s="54"/>
      <c r="DL38" s="54"/>
      <c r="DM38" s="54"/>
      <c r="DN38" s="54"/>
      <c r="DO38" s="54"/>
      <c r="DP38" s="54"/>
      <c r="DQ38" s="54"/>
      <c r="DR38" s="54"/>
      <c r="DS38" s="54"/>
      <c r="DT38" s="54"/>
      <c r="DU38" s="54"/>
      <c r="DV38" s="54"/>
      <c r="DW38" s="54"/>
      <c r="DX38" s="54"/>
      <c r="DY38" s="54"/>
      <c r="DZ38" s="54"/>
      <c r="EA38" s="54"/>
      <c r="EB38" s="54"/>
      <c r="EC38" s="54"/>
      <c r="ED38" s="54"/>
      <c r="EE38" s="54"/>
      <c r="EF38" s="54"/>
      <c r="EG38" s="54"/>
      <c r="EH38" s="54"/>
      <c r="EI38" s="54"/>
      <c r="EJ38" s="54"/>
      <c r="EK38" s="54"/>
      <c r="EL38" s="54"/>
      <c r="EM38" s="54"/>
      <c r="EN38" s="54"/>
      <c r="EO38" s="54"/>
      <c r="EP38" s="54"/>
      <c r="EQ38" s="54"/>
      <c r="ER38" s="54"/>
      <c r="ES38" s="54"/>
      <c r="ET38" s="54"/>
      <c r="EU38" s="54"/>
      <c r="EV38" s="54"/>
      <c r="EW38" s="54"/>
      <c r="EX38" s="54"/>
      <c r="EY38" s="54"/>
      <c r="EZ38" s="54"/>
      <c r="FA38" s="54"/>
      <c r="FB38" s="54"/>
      <c r="FC38" s="54"/>
      <c r="FD38" s="54"/>
      <c r="FE38" s="54"/>
      <c r="FF38" s="54"/>
      <c r="FG38" s="54"/>
      <c r="FH38" s="54"/>
      <c r="FI38" s="54"/>
      <c r="FJ38" s="54"/>
      <c r="FK38" s="54"/>
      <c r="FL38" s="54"/>
      <c r="FM38" s="54"/>
      <c r="FN38" s="54"/>
      <c r="FO38" s="54"/>
      <c r="FP38" s="54"/>
      <c r="FQ38" s="54"/>
      <c r="FR38" s="54"/>
      <c r="FS38" s="54"/>
      <c r="FT38" s="54"/>
      <c r="FU38" s="54"/>
      <c r="FV38" s="54"/>
      <c r="FW38" s="54"/>
      <c r="FX38" s="54"/>
      <c r="FY38" s="54"/>
      <c r="FZ38" s="54"/>
      <c r="GA38" s="54"/>
      <c r="GB38" s="54"/>
      <c r="GC38" s="54"/>
      <c r="GD38" s="54"/>
      <c r="GE38" s="54"/>
      <c r="GF38" s="54"/>
      <c r="GG38" s="54"/>
      <c r="GH38" s="54"/>
      <c r="GI38" s="54"/>
      <c r="GJ38" s="54"/>
      <c r="GK38" s="54"/>
      <c r="GL38" s="54"/>
      <c r="GM38" s="54"/>
      <c r="GN38" s="54"/>
      <c r="GO38" s="54"/>
      <c r="GP38" s="54"/>
      <c r="GQ38" s="54"/>
      <c r="GR38" s="54"/>
      <c r="GS38" s="54"/>
      <c r="GT38" s="54"/>
      <c r="GU38" s="54"/>
      <c r="GV38" s="54"/>
      <c r="GW38" s="54"/>
      <c r="GX38" s="54"/>
      <c r="GY38" s="54"/>
      <c r="GZ38" s="54"/>
      <c r="HA38" s="54"/>
      <c r="HB38" s="54"/>
      <c r="HC38" s="54"/>
      <c r="HD38" s="54"/>
      <c r="HE38" s="54"/>
      <c r="HF38" s="54"/>
      <c r="HG38" s="54"/>
      <c r="HH38" s="54"/>
      <c r="HI38" s="54"/>
      <c r="HJ38" s="54"/>
      <c r="HK38" s="54"/>
      <c r="HL38" s="54"/>
      <c r="HM38" s="54"/>
      <c r="HN38" s="54"/>
      <c r="HO38" s="54"/>
      <c r="HP38" s="54"/>
      <c r="HQ38" s="54"/>
      <c r="HR38" s="54"/>
      <c r="HS38" s="54"/>
      <c r="HT38" s="54"/>
      <c r="HU38" s="54"/>
      <c r="HV38" s="54"/>
      <c r="HW38" s="54"/>
      <c r="HX38" s="54"/>
      <c r="HY38" s="54"/>
      <c r="HZ38" s="54"/>
      <c r="IA38" s="54"/>
      <c r="IB38" s="54"/>
      <c r="IC38" s="54"/>
      <c r="ID38" s="54"/>
      <c r="IE38" s="54"/>
      <c r="IF38" s="54"/>
      <c r="IG38" s="54"/>
      <c r="IH38" s="54"/>
      <c r="II38" s="54"/>
      <c r="IJ38" s="54"/>
      <c r="IK38" s="54"/>
      <c r="IL38" s="54"/>
      <c r="IM38" s="54"/>
      <c r="IN38" s="54"/>
      <c r="IO38" s="54"/>
      <c r="IP38" s="54"/>
      <c r="IQ38" s="54"/>
      <c r="IR38" s="54"/>
      <c r="IS38" s="54"/>
      <c r="IT38" s="54"/>
      <c r="IU38" s="54"/>
      <c r="IV38" s="54"/>
      <c r="IW38" s="54"/>
      <c r="IX38" s="54"/>
      <c r="IY38" s="54"/>
      <c r="IZ38" s="54"/>
      <c r="JA38" s="54"/>
      <c r="JB38" s="54"/>
      <c r="JC38" s="54"/>
      <c r="JD38" s="54"/>
      <c r="JE38" s="54"/>
      <c r="JF38" s="54"/>
      <c r="JG38" s="54"/>
      <c r="JH38" s="54"/>
      <c r="JI38" s="54"/>
      <c r="JJ38" s="54"/>
      <c r="JK38" s="54"/>
      <c r="JL38" s="54"/>
      <c r="JM38" s="54"/>
      <c r="JN38" s="54"/>
      <c r="JO38" s="54"/>
      <c r="JP38" s="54"/>
      <c r="JQ38" s="54"/>
      <c r="JR38" s="54"/>
      <c r="JS38" s="54"/>
      <c r="JT38" s="54"/>
      <c r="JU38" s="54"/>
      <c r="JV38" s="54"/>
      <c r="JW38" s="54"/>
      <c r="JX38" s="54"/>
      <c r="JY38" s="54"/>
      <c r="JZ38" s="54"/>
      <c r="KA38" s="54"/>
      <c r="KB38" s="54"/>
      <c r="KC38" s="54"/>
      <c r="KD38" s="54"/>
      <c r="KE38" s="54"/>
      <c r="KF38" s="54"/>
      <c r="KG38" s="54"/>
      <c r="KH38" s="54"/>
      <c r="KI38" s="54"/>
      <c r="KJ38" s="54"/>
      <c r="KK38" s="54"/>
      <c r="KL38" s="54"/>
      <c r="KM38" s="54"/>
      <c r="KN38" s="54"/>
      <c r="KO38" s="54"/>
      <c r="KW38" s="208" t="s">
        <v>1430</v>
      </c>
    </row>
    <row r="39" spans="1:309" x14ac:dyDescent="0.35">
      <c r="A39" s="27" t="s">
        <v>902</v>
      </c>
      <c r="B39" s="54"/>
      <c r="C39" s="54"/>
      <c r="D39" s="54"/>
      <c r="E39" s="54"/>
      <c r="F39" s="54"/>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c r="CB39" s="54"/>
      <c r="CC39" s="54"/>
      <c r="CD39" s="54"/>
      <c r="CE39" s="54"/>
      <c r="CF39" s="54"/>
      <c r="CG39" s="54"/>
      <c r="CH39" s="54"/>
      <c r="CI39" s="54"/>
      <c r="CJ39" s="54"/>
      <c r="CK39" s="54"/>
      <c r="CL39" s="54"/>
      <c r="CM39" s="54"/>
      <c r="CN39" s="54"/>
      <c r="CO39" s="54"/>
      <c r="CP39" s="54"/>
      <c r="CQ39" s="54"/>
      <c r="CR39" s="54"/>
      <c r="CS39" s="54"/>
      <c r="CT39" s="54"/>
      <c r="CU39" s="54"/>
      <c r="CV39" s="54"/>
      <c r="CW39" s="54"/>
      <c r="CX39" s="54"/>
      <c r="CY39" s="54"/>
      <c r="CZ39" s="54"/>
      <c r="DA39" s="54"/>
      <c r="DB39" s="54"/>
      <c r="DC39" s="54"/>
      <c r="DD39" s="54"/>
      <c r="DE39" s="54"/>
      <c r="DF39" s="54"/>
      <c r="DG39" s="54"/>
      <c r="DH39" s="54"/>
      <c r="DI39" s="54"/>
      <c r="DJ39" s="54"/>
      <c r="DK39" s="54"/>
      <c r="DL39" s="54"/>
      <c r="DM39" s="54"/>
      <c r="DN39" s="54"/>
      <c r="DO39" s="54"/>
      <c r="DP39" s="54"/>
      <c r="DQ39" s="54"/>
      <c r="DR39" s="54"/>
      <c r="DS39" s="54"/>
      <c r="DT39" s="54"/>
      <c r="DU39" s="54"/>
      <c r="DV39" s="54"/>
      <c r="DW39" s="54"/>
      <c r="DX39" s="54"/>
      <c r="DY39" s="54"/>
      <c r="DZ39" s="54"/>
      <c r="EA39" s="54"/>
      <c r="EB39" s="54"/>
      <c r="EC39" s="54"/>
      <c r="ED39" s="54"/>
      <c r="EE39" s="54"/>
      <c r="EF39" s="54"/>
      <c r="EG39" s="54"/>
      <c r="EH39" s="54"/>
      <c r="EI39" s="54"/>
      <c r="EJ39" s="54"/>
      <c r="EK39" s="54"/>
      <c r="EL39" s="54"/>
      <c r="EM39" s="54"/>
      <c r="EN39" s="54"/>
      <c r="EO39" s="54"/>
      <c r="EP39" s="54"/>
      <c r="EQ39" s="54"/>
      <c r="ER39" s="54"/>
      <c r="ES39" s="54"/>
      <c r="ET39" s="54"/>
      <c r="EU39" s="54"/>
      <c r="EV39" s="54"/>
      <c r="EW39" s="54"/>
      <c r="EX39" s="54"/>
      <c r="EY39" s="54"/>
      <c r="EZ39" s="54"/>
      <c r="FA39" s="54"/>
      <c r="FB39" s="54"/>
      <c r="FC39" s="54"/>
      <c r="FD39" s="54"/>
      <c r="FE39" s="54"/>
      <c r="FF39" s="54"/>
      <c r="FG39" s="54"/>
      <c r="FH39" s="54"/>
      <c r="FI39" s="54"/>
      <c r="FJ39" s="54"/>
      <c r="FK39" s="54"/>
      <c r="FL39" s="54"/>
      <c r="FM39" s="54"/>
      <c r="FN39" s="54"/>
      <c r="FO39" s="54"/>
      <c r="FP39" s="54"/>
      <c r="FQ39" s="54"/>
      <c r="FR39" s="54"/>
      <c r="FS39" s="54"/>
      <c r="FT39" s="54"/>
      <c r="FU39" s="54"/>
      <c r="FV39" s="54"/>
      <c r="FW39" s="54"/>
      <c r="FX39" s="54"/>
      <c r="FY39" s="54"/>
      <c r="FZ39" s="54"/>
      <c r="GA39" s="54"/>
      <c r="GB39" s="54"/>
      <c r="GC39" s="54"/>
      <c r="GD39" s="54"/>
      <c r="GE39" s="54"/>
      <c r="GF39" s="54"/>
      <c r="GG39" s="54"/>
      <c r="GH39" s="54"/>
      <c r="GI39" s="54"/>
      <c r="GJ39" s="54"/>
      <c r="GK39" s="54"/>
      <c r="GL39" s="54"/>
      <c r="GM39" s="54"/>
      <c r="GN39" s="54"/>
      <c r="GO39" s="54"/>
      <c r="GP39" s="54"/>
      <c r="GQ39" s="54"/>
      <c r="GR39" s="54"/>
      <c r="GS39" s="54"/>
      <c r="GT39" s="54"/>
      <c r="GU39" s="54"/>
      <c r="GV39" s="54"/>
      <c r="GW39" s="54"/>
      <c r="GX39" s="54"/>
      <c r="GY39" s="54"/>
      <c r="GZ39" s="54"/>
      <c r="HA39" s="54"/>
      <c r="HB39" s="54"/>
      <c r="HC39" s="54"/>
      <c r="HD39" s="54"/>
      <c r="HE39" s="54"/>
      <c r="HF39" s="54"/>
      <c r="HG39" s="54"/>
      <c r="HH39" s="54"/>
      <c r="HI39" s="54"/>
      <c r="HJ39" s="54"/>
      <c r="HK39" s="54"/>
      <c r="HL39" s="54"/>
      <c r="HM39" s="54"/>
      <c r="HN39" s="54"/>
      <c r="HO39" s="54"/>
      <c r="HP39" s="54"/>
      <c r="HQ39" s="54"/>
      <c r="HR39" s="54"/>
      <c r="HS39" s="54"/>
      <c r="HT39" s="54"/>
      <c r="HU39" s="54"/>
      <c r="HV39" s="54"/>
      <c r="HW39" s="54"/>
      <c r="HX39" s="54"/>
      <c r="HY39" s="54"/>
      <c r="HZ39" s="54"/>
      <c r="IA39" s="54"/>
      <c r="IB39" s="54"/>
      <c r="IC39" s="54"/>
      <c r="ID39" s="54"/>
      <c r="IE39" s="54"/>
      <c r="IF39" s="54"/>
      <c r="IG39" s="54"/>
      <c r="IH39" s="54"/>
      <c r="II39" s="54"/>
      <c r="IJ39" s="54"/>
      <c r="IK39" s="54"/>
      <c r="IL39" s="54"/>
      <c r="IM39" s="54"/>
      <c r="IN39" s="54"/>
      <c r="IO39" s="54"/>
      <c r="IP39" s="54"/>
      <c r="IQ39" s="54"/>
      <c r="IR39" s="54"/>
      <c r="IS39" s="54"/>
      <c r="IT39" s="54"/>
      <c r="IU39" s="54"/>
      <c r="IV39" s="54"/>
      <c r="IW39" s="54"/>
      <c r="IX39" s="54"/>
      <c r="IY39" s="54"/>
      <c r="IZ39" s="54"/>
      <c r="JA39" s="54"/>
      <c r="JB39" s="54"/>
      <c r="JC39" s="54"/>
      <c r="JD39" s="54"/>
      <c r="JE39" s="54"/>
      <c r="JF39" s="54"/>
      <c r="JG39" s="54"/>
      <c r="JH39" s="54"/>
      <c r="JI39" s="54"/>
      <c r="JJ39" s="54"/>
      <c r="JK39" s="54"/>
      <c r="JL39" s="54"/>
      <c r="JM39" s="54"/>
      <c r="JN39" s="54"/>
      <c r="JO39" s="54"/>
      <c r="JP39" s="54"/>
      <c r="JQ39" s="54"/>
      <c r="JR39" s="54"/>
      <c r="JS39" s="54"/>
      <c r="JT39" s="54"/>
      <c r="JU39" s="54"/>
      <c r="JV39" s="54"/>
      <c r="JW39" s="54"/>
      <c r="JX39" s="54"/>
      <c r="JY39" s="54"/>
      <c r="JZ39" s="54"/>
      <c r="KA39" s="54"/>
      <c r="KB39" s="54"/>
      <c r="KC39" s="54"/>
      <c r="KD39" s="54"/>
      <c r="KE39" s="54"/>
      <c r="KF39" s="54"/>
      <c r="KG39" s="54"/>
      <c r="KH39" s="54"/>
      <c r="KI39" s="54"/>
      <c r="KJ39" s="54"/>
      <c r="KK39" s="54"/>
      <c r="KL39" s="54"/>
      <c r="KM39" s="54"/>
      <c r="KN39" s="54"/>
      <c r="KO39" s="54"/>
      <c r="KW39" s="208" t="s">
        <v>1431</v>
      </c>
    </row>
    <row r="40" spans="1:309" x14ac:dyDescent="0.35">
      <c r="A40" s="27" t="s">
        <v>903</v>
      </c>
      <c r="B40" s="54"/>
      <c r="C40" s="54"/>
      <c r="D40" s="54"/>
      <c r="E40" s="54"/>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54"/>
      <c r="BY40" s="54"/>
      <c r="BZ40" s="54"/>
      <c r="CA40" s="54"/>
      <c r="CB40" s="54"/>
      <c r="CC40" s="54"/>
      <c r="CD40" s="54"/>
      <c r="CE40" s="54"/>
      <c r="CF40" s="54"/>
      <c r="CG40" s="54"/>
      <c r="CH40" s="54"/>
      <c r="CI40" s="54"/>
      <c r="CJ40" s="54"/>
      <c r="CK40" s="54"/>
      <c r="CL40" s="54"/>
      <c r="CM40" s="54"/>
      <c r="CN40" s="54"/>
      <c r="CO40" s="54"/>
      <c r="CP40" s="54"/>
      <c r="CQ40" s="54"/>
      <c r="CR40" s="54"/>
      <c r="CS40" s="54"/>
      <c r="CT40" s="54"/>
      <c r="CU40" s="54"/>
      <c r="CV40" s="54"/>
      <c r="CW40" s="54"/>
      <c r="CX40" s="54"/>
      <c r="CY40" s="54"/>
      <c r="CZ40" s="54"/>
      <c r="DA40" s="54"/>
      <c r="DB40" s="54"/>
      <c r="DC40" s="54"/>
      <c r="DD40" s="54"/>
      <c r="DE40" s="54"/>
      <c r="DF40" s="54"/>
      <c r="DG40" s="54"/>
      <c r="DH40" s="54"/>
      <c r="DI40" s="54"/>
      <c r="DJ40" s="54"/>
      <c r="DK40" s="54"/>
      <c r="DL40" s="54"/>
      <c r="DM40" s="54"/>
      <c r="DN40" s="54"/>
      <c r="DO40" s="54"/>
      <c r="DP40" s="54"/>
      <c r="DQ40" s="54"/>
      <c r="DR40" s="54"/>
      <c r="DS40" s="54"/>
      <c r="DT40" s="54"/>
      <c r="DU40" s="54"/>
      <c r="DV40" s="54"/>
      <c r="DW40" s="54"/>
      <c r="DX40" s="54"/>
      <c r="DY40" s="54"/>
      <c r="DZ40" s="54"/>
      <c r="EA40" s="54"/>
      <c r="EB40" s="54"/>
      <c r="EC40" s="54"/>
      <c r="ED40" s="54"/>
      <c r="EE40" s="54"/>
      <c r="EF40" s="54"/>
      <c r="EG40" s="54"/>
      <c r="EH40" s="54"/>
      <c r="EI40" s="54"/>
      <c r="EJ40" s="54"/>
      <c r="EK40" s="54"/>
      <c r="EL40" s="54"/>
      <c r="EM40" s="54"/>
      <c r="EN40" s="54"/>
      <c r="EO40" s="54"/>
      <c r="EP40" s="54"/>
      <c r="EQ40" s="54"/>
      <c r="ER40" s="54"/>
      <c r="ES40" s="54"/>
      <c r="ET40" s="54"/>
      <c r="EU40" s="54"/>
      <c r="EV40" s="54"/>
      <c r="EW40" s="54"/>
      <c r="EX40" s="54"/>
      <c r="EY40" s="54"/>
      <c r="EZ40" s="54"/>
      <c r="FA40" s="54"/>
      <c r="FB40" s="54"/>
      <c r="FC40" s="54"/>
      <c r="FD40" s="54"/>
      <c r="FE40" s="54"/>
      <c r="FF40" s="54"/>
      <c r="FG40" s="54"/>
      <c r="FH40" s="54"/>
      <c r="FI40" s="54"/>
      <c r="FJ40" s="54"/>
      <c r="FK40" s="54"/>
      <c r="FL40" s="54"/>
      <c r="FM40" s="54"/>
      <c r="FN40" s="54"/>
      <c r="FO40" s="54"/>
      <c r="FP40" s="54"/>
      <c r="FQ40" s="54"/>
      <c r="FR40" s="54"/>
      <c r="FS40" s="54"/>
      <c r="FT40" s="54"/>
      <c r="FU40" s="54"/>
      <c r="FV40" s="54"/>
      <c r="FW40" s="54"/>
      <c r="FX40" s="54"/>
      <c r="FY40" s="54"/>
      <c r="FZ40" s="54"/>
      <c r="GA40" s="54"/>
      <c r="GB40" s="54"/>
      <c r="GC40" s="54"/>
      <c r="GD40" s="54"/>
      <c r="GE40" s="54"/>
      <c r="GF40" s="54"/>
      <c r="GG40" s="54"/>
      <c r="GH40" s="54"/>
      <c r="GI40" s="54"/>
      <c r="GJ40" s="54"/>
      <c r="GK40" s="54"/>
      <c r="GL40" s="54"/>
      <c r="GM40" s="54"/>
      <c r="GN40" s="54"/>
      <c r="GO40" s="54"/>
      <c r="GP40" s="54"/>
      <c r="GQ40" s="54"/>
      <c r="GR40" s="54"/>
      <c r="GS40" s="54"/>
      <c r="GT40" s="54"/>
      <c r="GU40" s="54"/>
      <c r="GV40" s="54"/>
      <c r="GW40" s="54"/>
      <c r="GX40" s="54"/>
      <c r="GY40" s="54"/>
      <c r="GZ40" s="54"/>
      <c r="HA40" s="54"/>
      <c r="HB40" s="54"/>
      <c r="HC40" s="54"/>
      <c r="HD40" s="54"/>
      <c r="HE40" s="54"/>
      <c r="HF40" s="54"/>
      <c r="HG40" s="54"/>
      <c r="HH40" s="54"/>
      <c r="HI40" s="54"/>
      <c r="HJ40" s="54"/>
      <c r="HK40" s="54"/>
      <c r="HL40" s="54"/>
      <c r="HM40" s="54"/>
      <c r="HN40" s="54"/>
      <c r="HO40" s="54"/>
      <c r="HP40" s="54"/>
      <c r="HQ40" s="54"/>
      <c r="HR40" s="54"/>
      <c r="HS40" s="54"/>
      <c r="HT40" s="54"/>
      <c r="HU40" s="54"/>
      <c r="HV40" s="54"/>
      <c r="HW40" s="54"/>
      <c r="HX40" s="54"/>
      <c r="HY40" s="54"/>
      <c r="HZ40" s="54"/>
      <c r="IA40" s="54"/>
      <c r="IB40" s="54"/>
      <c r="IC40" s="54"/>
      <c r="ID40" s="54"/>
      <c r="IE40" s="54"/>
      <c r="IF40" s="54"/>
      <c r="IG40" s="54"/>
      <c r="IH40" s="54"/>
      <c r="II40" s="54"/>
      <c r="IJ40" s="54"/>
      <c r="IK40" s="54"/>
      <c r="IL40" s="54"/>
      <c r="IM40" s="54"/>
      <c r="IN40" s="54"/>
      <c r="IO40" s="54"/>
      <c r="IP40" s="54"/>
      <c r="IQ40" s="54"/>
      <c r="IR40" s="54"/>
      <c r="IS40" s="54"/>
      <c r="IT40" s="54"/>
      <c r="IU40" s="54"/>
      <c r="IV40" s="54"/>
      <c r="IW40" s="54"/>
      <c r="IX40" s="54"/>
      <c r="IY40" s="54"/>
      <c r="IZ40" s="54"/>
      <c r="JA40" s="54"/>
      <c r="JB40" s="54"/>
      <c r="JC40" s="54"/>
      <c r="JD40" s="54"/>
      <c r="JE40" s="54"/>
      <c r="JF40" s="54"/>
      <c r="JG40" s="54"/>
      <c r="JH40" s="54"/>
      <c r="JI40" s="54"/>
      <c r="JJ40" s="54"/>
      <c r="JK40" s="54"/>
      <c r="JL40" s="54"/>
      <c r="JM40" s="54"/>
      <c r="JN40" s="54"/>
      <c r="JO40" s="54"/>
      <c r="JP40" s="54"/>
      <c r="JQ40" s="54"/>
      <c r="JR40" s="54"/>
      <c r="JS40" s="54"/>
      <c r="JT40" s="54"/>
      <c r="JU40" s="54"/>
      <c r="JV40" s="54"/>
      <c r="JW40" s="54"/>
      <c r="JX40" s="54"/>
      <c r="JY40" s="54"/>
      <c r="JZ40" s="54"/>
      <c r="KA40" s="54"/>
      <c r="KB40" s="54"/>
      <c r="KC40" s="54"/>
      <c r="KD40" s="54"/>
      <c r="KE40" s="54"/>
      <c r="KF40" s="54"/>
      <c r="KG40" s="54"/>
      <c r="KH40" s="54"/>
      <c r="KI40" s="54"/>
      <c r="KJ40" s="54"/>
      <c r="KK40" s="54"/>
      <c r="KL40" s="54"/>
      <c r="KM40" s="54"/>
      <c r="KN40" s="54"/>
      <c r="KO40" s="54"/>
      <c r="KW40" s="208" t="s">
        <v>1432</v>
      </c>
    </row>
    <row r="41" spans="1:309" x14ac:dyDescent="0.35">
      <c r="A41" s="27" t="s">
        <v>904</v>
      </c>
      <c r="B41" s="54"/>
      <c r="C41" s="54"/>
      <c r="D41" s="54"/>
      <c r="E41" s="54"/>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c r="BZ41" s="54"/>
      <c r="CA41" s="54"/>
      <c r="CB41" s="54"/>
      <c r="CC41" s="54"/>
      <c r="CD41" s="54"/>
      <c r="CE41" s="54"/>
      <c r="CF41" s="54"/>
      <c r="CG41" s="54"/>
      <c r="CH41" s="54"/>
      <c r="CI41" s="54"/>
      <c r="CJ41" s="54"/>
      <c r="CK41" s="54"/>
      <c r="CL41" s="54"/>
      <c r="CM41" s="54"/>
      <c r="CN41" s="54"/>
      <c r="CO41" s="54"/>
      <c r="CP41" s="54"/>
      <c r="CQ41" s="54"/>
      <c r="CR41" s="54"/>
      <c r="CS41" s="54"/>
      <c r="CT41" s="54"/>
      <c r="CU41" s="54"/>
      <c r="CV41" s="54"/>
      <c r="CW41" s="54"/>
      <c r="CX41" s="54"/>
      <c r="CY41" s="54"/>
      <c r="CZ41" s="54"/>
      <c r="DA41" s="54"/>
      <c r="DB41" s="54"/>
      <c r="DC41" s="54"/>
      <c r="DD41" s="54"/>
      <c r="DE41" s="54"/>
      <c r="DF41" s="54"/>
      <c r="DG41" s="54"/>
      <c r="DH41" s="54"/>
      <c r="DI41" s="54"/>
      <c r="DJ41" s="54"/>
      <c r="DK41" s="54"/>
      <c r="DL41" s="54"/>
      <c r="DM41" s="54"/>
      <c r="DN41" s="54"/>
      <c r="DO41" s="54"/>
      <c r="DP41" s="54"/>
      <c r="DQ41" s="54"/>
      <c r="DR41" s="54"/>
      <c r="DS41" s="54"/>
      <c r="DT41" s="54"/>
      <c r="DU41" s="54"/>
      <c r="DV41" s="54"/>
      <c r="DW41" s="54"/>
      <c r="DX41" s="54"/>
      <c r="DY41" s="54"/>
      <c r="DZ41" s="54"/>
      <c r="EA41" s="54"/>
      <c r="EB41" s="54"/>
      <c r="EC41" s="54"/>
      <c r="ED41" s="54"/>
      <c r="EE41" s="54"/>
      <c r="EF41" s="54"/>
      <c r="EG41" s="54"/>
      <c r="EH41" s="54"/>
      <c r="EI41" s="54"/>
      <c r="EJ41" s="54"/>
      <c r="EK41" s="54"/>
      <c r="EL41" s="54"/>
      <c r="EM41" s="54"/>
      <c r="EN41" s="54"/>
      <c r="EO41" s="54"/>
      <c r="EP41" s="54"/>
      <c r="EQ41" s="54"/>
      <c r="ER41" s="54"/>
      <c r="ES41" s="54"/>
      <c r="ET41" s="54"/>
      <c r="EU41" s="54"/>
      <c r="EV41" s="54"/>
      <c r="EW41" s="54"/>
      <c r="EX41" s="54"/>
      <c r="EY41" s="54"/>
      <c r="EZ41" s="54"/>
      <c r="FA41" s="54"/>
      <c r="FB41" s="54"/>
      <c r="FC41" s="54"/>
      <c r="FD41" s="54"/>
      <c r="FE41" s="54"/>
      <c r="FF41" s="54"/>
      <c r="FG41" s="54"/>
      <c r="FH41" s="54"/>
      <c r="FI41" s="54"/>
      <c r="FJ41" s="54"/>
      <c r="FK41" s="54"/>
      <c r="FL41" s="54"/>
      <c r="FM41" s="54"/>
      <c r="FN41" s="54"/>
      <c r="FO41" s="54"/>
      <c r="FP41" s="54"/>
      <c r="FQ41" s="54"/>
      <c r="FR41" s="54"/>
      <c r="FS41" s="54"/>
      <c r="FT41" s="54"/>
      <c r="FU41" s="54"/>
      <c r="FV41" s="54"/>
      <c r="FW41" s="54"/>
      <c r="FX41" s="54"/>
      <c r="FY41" s="54"/>
      <c r="FZ41" s="54"/>
      <c r="GA41" s="54"/>
      <c r="GB41" s="54"/>
      <c r="GC41" s="54"/>
      <c r="GD41" s="54"/>
      <c r="GE41" s="54"/>
      <c r="GF41" s="54"/>
      <c r="GG41" s="54"/>
      <c r="GH41" s="54"/>
      <c r="GI41" s="54"/>
      <c r="GJ41" s="54"/>
      <c r="GK41" s="54"/>
      <c r="GL41" s="54"/>
      <c r="GM41" s="54"/>
      <c r="GN41" s="54"/>
      <c r="GO41" s="54"/>
      <c r="GP41" s="54"/>
      <c r="GQ41" s="54"/>
      <c r="GR41" s="54"/>
      <c r="GS41" s="54"/>
      <c r="GT41" s="54"/>
      <c r="GU41" s="54"/>
      <c r="GV41" s="54"/>
      <c r="GW41" s="54"/>
      <c r="GX41" s="54"/>
      <c r="GY41" s="54"/>
      <c r="GZ41" s="54"/>
      <c r="HA41" s="54"/>
      <c r="HB41" s="54"/>
      <c r="HC41" s="54"/>
      <c r="HD41" s="54"/>
      <c r="HE41" s="54"/>
      <c r="HF41" s="54"/>
      <c r="HG41" s="54"/>
      <c r="HH41" s="54"/>
      <c r="HI41" s="54"/>
      <c r="HJ41" s="54"/>
      <c r="HK41" s="54"/>
      <c r="HL41" s="54"/>
      <c r="HM41" s="54"/>
      <c r="HN41" s="54"/>
      <c r="HO41" s="54"/>
      <c r="HP41" s="54"/>
      <c r="HQ41" s="54"/>
      <c r="HR41" s="54"/>
      <c r="HS41" s="54"/>
      <c r="HT41" s="54"/>
      <c r="HU41" s="54"/>
      <c r="HV41" s="54"/>
      <c r="HW41" s="54"/>
      <c r="HX41" s="54"/>
      <c r="HY41" s="54"/>
      <c r="HZ41" s="54"/>
      <c r="IA41" s="54"/>
      <c r="IB41" s="54"/>
      <c r="IC41" s="54"/>
      <c r="ID41" s="54"/>
      <c r="IE41" s="54"/>
      <c r="IF41" s="54"/>
      <c r="IG41" s="54"/>
      <c r="IH41" s="54"/>
      <c r="II41" s="54"/>
      <c r="IJ41" s="54"/>
      <c r="IK41" s="54"/>
      <c r="IL41" s="54"/>
      <c r="IM41" s="54"/>
      <c r="IN41" s="54"/>
      <c r="IO41" s="54"/>
      <c r="IP41" s="54"/>
      <c r="IQ41" s="54"/>
      <c r="IR41" s="54"/>
      <c r="IS41" s="54"/>
      <c r="IT41" s="54"/>
      <c r="IU41" s="54"/>
      <c r="IV41" s="54"/>
      <c r="IW41" s="54"/>
      <c r="IX41" s="54"/>
      <c r="IY41" s="54"/>
      <c r="IZ41" s="54"/>
      <c r="JA41" s="54"/>
      <c r="JB41" s="54"/>
      <c r="JC41" s="54"/>
      <c r="JD41" s="54"/>
      <c r="JE41" s="54"/>
      <c r="JF41" s="54"/>
      <c r="JG41" s="54"/>
      <c r="JH41" s="54"/>
      <c r="JI41" s="54"/>
      <c r="JJ41" s="54"/>
      <c r="JK41" s="54"/>
      <c r="JL41" s="54"/>
      <c r="JM41" s="54"/>
      <c r="JN41" s="54"/>
      <c r="JO41" s="54"/>
      <c r="JP41" s="54"/>
      <c r="JQ41" s="54"/>
      <c r="JR41" s="54"/>
      <c r="JS41" s="54"/>
      <c r="JT41" s="54"/>
      <c r="JU41" s="54"/>
      <c r="JV41" s="54"/>
      <c r="JW41" s="54"/>
      <c r="JX41" s="54"/>
      <c r="JY41" s="54"/>
      <c r="JZ41" s="54"/>
      <c r="KA41" s="54"/>
      <c r="KB41" s="54"/>
      <c r="KC41" s="54"/>
      <c r="KD41" s="54"/>
      <c r="KE41" s="54"/>
      <c r="KF41" s="54"/>
      <c r="KG41" s="54"/>
      <c r="KH41" s="54"/>
      <c r="KI41" s="54"/>
      <c r="KJ41" s="54"/>
      <c r="KK41" s="54"/>
      <c r="KL41" s="54"/>
      <c r="KM41" s="54"/>
      <c r="KN41" s="54"/>
      <c r="KO41" s="54"/>
      <c r="KW41" s="208" t="s">
        <v>1433</v>
      </c>
    </row>
    <row r="42" spans="1:309" x14ac:dyDescent="0.35">
      <c r="A42" s="27" t="s">
        <v>905</v>
      </c>
      <c r="B42" s="54"/>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c r="BX42" s="54"/>
      <c r="BY42" s="54"/>
      <c r="BZ42" s="54"/>
      <c r="CA42" s="54"/>
      <c r="CB42" s="54"/>
      <c r="CC42" s="54"/>
      <c r="CD42" s="54"/>
      <c r="CE42" s="54"/>
      <c r="CF42" s="54"/>
      <c r="CG42" s="54"/>
      <c r="CH42" s="54"/>
      <c r="CI42" s="54"/>
      <c r="CJ42" s="54"/>
      <c r="CK42" s="54"/>
      <c r="CL42" s="54"/>
      <c r="CM42" s="54"/>
      <c r="CN42" s="54"/>
      <c r="CO42" s="54"/>
      <c r="CP42" s="54"/>
      <c r="CQ42" s="54"/>
      <c r="CR42" s="54"/>
      <c r="CS42" s="54"/>
      <c r="CT42" s="54"/>
      <c r="CU42" s="54"/>
      <c r="CV42" s="54"/>
      <c r="CW42" s="54"/>
      <c r="CX42" s="54"/>
      <c r="CY42" s="54"/>
      <c r="CZ42" s="54"/>
      <c r="DA42" s="54"/>
      <c r="DB42" s="54"/>
      <c r="DC42" s="54"/>
      <c r="DD42" s="54"/>
      <c r="DE42" s="54"/>
      <c r="DF42" s="54"/>
      <c r="DG42" s="54"/>
      <c r="DH42" s="54"/>
      <c r="DI42" s="54"/>
      <c r="DJ42" s="54"/>
      <c r="DK42" s="54"/>
      <c r="DL42" s="54"/>
      <c r="DM42" s="54"/>
      <c r="DN42" s="54"/>
      <c r="DO42" s="54"/>
      <c r="DP42" s="54"/>
      <c r="DQ42" s="54"/>
      <c r="DR42" s="54"/>
      <c r="DS42" s="54"/>
      <c r="DT42" s="54"/>
      <c r="DU42" s="54"/>
      <c r="DV42" s="54"/>
      <c r="DW42" s="54"/>
      <c r="DX42" s="54"/>
      <c r="DY42" s="54"/>
      <c r="DZ42" s="54"/>
      <c r="EA42" s="54"/>
      <c r="EB42" s="54"/>
      <c r="EC42" s="54"/>
      <c r="ED42" s="54"/>
      <c r="EE42" s="54"/>
      <c r="EF42" s="54"/>
      <c r="EG42" s="54"/>
      <c r="EH42" s="54"/>
      <c r="EI42" s="54"/>
      <c r="EJ42" s="54"/>
      <c r="EK42" s="54"/>
      <c r="EL42" s="54"/>
      <c r="EM42" s="54"/>
      <c r="EN42" s="54"/>
      <c r="EO42" s="54"/>
      <c r="EP42" s="54"/>
      <c r="EQ42" s="54"/>
      <c r="ER42" s="54"/>
      <c r="ES42" s="54"/>
      <c r="ET42" s="54"/>
      <c r="EU42" s="54"/>
      <c r="EV42" s="54"/>
      <c r="EW42" s="54"/>
      <c r="EX42" s="54"/>
      <c r="EY42" s="54"/>
      <c r="EZ42" s="54"/>
      <c r="FA42" s="54"/>
      <c r="FB42" s="54"/>
      <c r="FC42" s="54"/>
      <c r="FD42" s="54"/>
      <c r="FE42" s="54"/>
      <c r="FF42" s="54"/>
      <c r="FG42" s="54"/>
      <c r="FH42" s="54"/>
      <c r="FI42" s="54"/>
      <c r="FJ42" s="54"/>
      <c r="FK42" s="54"/>
      <c r="FL42" s="54"/>
      <c r="FM42" s="54"/>
      <c r="FN42" s="54"/>
      <c r="FO42" s="54"/>
      <c r="FP42" s="54"/>
      <c r="FQ42" s="54"/>
      <c r="FR42" s="54"/>
      <c r="FS42" s="54"/>
      <c r="FT42" s="54"/>
      <c r="FU42" s="54"/>
      <c r="FV42" s="54"/>
      <c r="FW42" s="54"/>
      <c r="FX42" s="54"/>
      <c r="FY42" s="54"/>
      <c r="FZ42" s="54"/>
      <c r="GA42" s="54"/>
      <c r="GB42" s="54"/>
      <c r="GC42" s="54"/>
      <c r="GD42" s="54"/>
      <c r="GE42" s="54"/>
      <c r="GF42" s="54"/>
      <c r="GG42" s="54"/>
      <c r="GH42" s="54"/>
      <c r="GI42" s="54"/>
      <c r="GJ42" s="54"/>
      <c r="GK42" s="54"/>
      <c r="GL42" s="54"/>
      <c r="GM42" s="54"/>
      <c r="GN42" s="54"/>
      <c r="GO42" s="54"/>
      <c r="GP42" s="54"/>
      <c r="GQ42" s="54"/>
      <c r="GR42" s="54"/>
      <c r="GS42" s="54"/>
      <c r="GT42" s="54"/>
      <c r="GU42" s="54"/>
      <c r="GV42" s="54"/>
      <c r="GW42" s="54"/>
      <c r="GX42" s="54"/>
      <c r="GY42" s="54"/>
      <c r="GZ42" s="54"/>
      <c r="HA42" s="54"/>
      <c r="HB42" s="54"/>
      <c r="HC42" s="54"/>
      <c r="HD42" s="54"/>
      <c r="HE42" s="54"/>
      <c r="HF42" s="54"/>
      <c r="HG42" s="54"/>
      <c r="HH42" s="54"/>
      <c r="HI42" s="54"/>
      <c r="HJ42" s="54"/>
      <c r="HK42" s="54"/>
      <c r="HL42" s="54"/>
      <c r="HM42" s="54"/>
      <c r="HN42" s="54"/>
      <c r="HO42" s="54"/>
      <c r="HP42" s="54"/>
      <c r="HQ42" s="54"/>
      <c r="HR42" s="54"/>
      <c r="HS42" s="54"/>
      <c r="HT42" s="54"/>
      <c r="HU42" s="54"/>
      <c r="HV42" s="54"/>
      <c r="HW42" s="54"/>
      <c r="HX42" s="54"/>
      <c r="HY42" s="54"/>
      <c r="HZ42" s="54"/>
      <c r="IA42" s="54"/>
      <c r="IB42" s="54"/>
      <c r="IC42" s="54"/>
      <c r="ID42" s="54"/>
      <c r="IE42" s="54"/>
      <c r="IF42" s="54"/>
      <c r="IG42" s="54"/>
      <c r="IH42" s="54"/>
      <c r="II42" s="54"/>
      <c r="IJ42" s="54"/>
      <c r="IK42" s="54"/>
      <c r="IL42" s="54"/>
      <c r="IM42" s="54"/>
      <c r="IN42" s="54"/>
      <c r="IO42" s="54"/>
      <c r="IP42" s="54"/>
      <c r="IQ42" s="54"/>
      <c r="IR42" s="54"/>
      <c r="IS42" s="54"/>
      <c r="IT42" s="54"/>
      <c r="IU42" s="54"/>
      <c r="IV42" s="54"/>
      <c r="IW42" s="54"/>
      <c r="IX42" s="54"/>
      <c r="IY42" s="54"/>
      <c r="IZ42" s="54"/>
      <c r="JA42" s="54"/>
      <c r="JB42" s="54"/>
      <c r="JC42" s="54"/>
      <c r="JD42" s="54"/>
      <c r="JE42" s="54"/>
      <c r="JF42" s="54"/>
      <c r="JG42" s="54"/>
      <c r="JH42" s="54"/>
      <c r="JI42" s="54"/>
      <c r="JJ42" s="54"/>
      <c r="JK42" s="54"/>
      <c r="JL42" s="54"/>
      <c r="JM42" s="54"/>
      <c r="JN42" s="54"/>
      <c r="JO42" s="54"/>
      <c r="JP42" s="54"/>
      <c r="JQ42" s="54"/>
      <c r="JR42" s="54"/>
      <c r="JS42" s="54"/>
      <c r="JT42" s="54"/>
      <c r="JU42" s="54"/>
      <c r="JV42" s="54"/>
      <c r="JW42" s="54"/>
      <c r="JX42" s="54"/>
      <c r="JY42" s="54"/>
      <c r="JZ42" s="54"/>
      <c r="KA42" s="54"/>
      <c r="KB42" s="54"/>
      <c r="KC42" s="54"/>
      <c r="KD42" s="54"/>
      <c r="KE42" s="54"/>
      <c r="KF42" s="54"/>
      <c r="KG42" s="54"/>
      <c r="KH42" s="54"/>
      <c r="KI42" s="54"/>
      <c r="KJ42" s="54"/>
      <c r="KK42" s="54"/>
      <c r="KL42" s="54"/>
      <c r="KM42" s="54"/>
      <c r="KN42" s="54"/>
      <c r="KO42" s="54"/>
      <c r="KW42" s="208" t="s">
        <v>1434</v>
      </c>
    </row>
    <row r="43" spans="1:309" x14ac:dyDescent="0.35">
      <c r="A43" s="27" t="s">
        <v>906</v>
      </c>
      <c r="B43" s="54"/>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c r="CB43" s="54"/>
      <c r="CC43" s="54"/>
      <c r="CD43" s="54"/>
      <c r="CE43" s="54"/>
      <c r="CF43" s="54"/>
      <c r="CG43" s="54"/>
      <c r="CH43" s="54"/>
      <c r="CI43" s="54"/>
      <c r="CJ43" s="54"/>
      <c r="CK43" s="54"/>
      <c r="CL43" s="54"/>
      <c r="CM43" s="54"/>
      <c r="CN43" s="54"/>
      <c r="CO43" s="54"/>
      <c r="CP43" s="54"/>
      <c r="CQ43" s="54"/>
      <c r="CR43" s="54"/>
      <c r="CS43" s="54"/>
      <c r="CT43" s="54"/>
      <c r="CU43" s="54"/>
      <c r="CV43" s="54"/>
      <c r="CW43" s="54"/>
      <c r="CX43" s="54"/>
      <c r="CY43" s="54"/>
      <c r="CZ43" s="54"/>
      <c r="DA43" s="54"/>
      <c r="DB43" s="54"/>
      <c r="DC43" s="54"/>
      <c r="DD43" s="54"/>
      <c r="DE43" s="54"/>
      <c r="DF43" s="54"/>
      <c r="DG43" s="54"/>
      <c r="DH43" s="54"/>
      <c r="DI43" s="54"/>
      <c r="DJ43" s="54"/>
      <c r="DK43" s="54"/>
      <c r="DL43" s="54"/>
      <c r="DM43" s="54"/>
      <c r="DN43" s="54"/>
      <c r="DO43" s="54"/>
      <c r="DP43" s="54"/>
      <c r="DQ43" s="54"/>
      <c r="DR43" s="54"/>
      <c r="DS43" s="54"/>
      <c r="DT43" s="54"/>
      <c r="DU43" s="54"/>
      <c r="DV43" s="54"/>
      <c r="DW43" s="54"/>
      <c r="DX43" s="54"/>
      <c r="DY43" s="54"/>
      <c r="DZ43" s="54"/>
      <c r="EA43" s="54"/>
      <c r="EB43" s="54"/>
      <c r="EC43" s="54"/>
      <c r="ED43" s="54"/>
      <c r="EE43" s="54"/>
      <c r="EF43" s="54"/>
      <c r="EG43" s="54"/>
      <c r="EH43" s="54"/>
      <c r="EI43" s="54"/>
      <c r="EJ43" s="54"/>
      <c r="EK43" s="54"/>
      <c r="EL43" s="54"/>
      <c r="EM43" s="54"/>
      <c r="EN43" s="54"/>
      <c r="EO43" s="54"/>
      <c r="EP43" s="54"/>
      <c r="EQ43" s="54"/>
      <c r="ER43" s="54"/>
      <c r="ES43" s="54"/>
      <c r="ET43" s="54"/>
      <c r="EU43" s="54"/>
      <c r="EV43" s="54"/>
      <c r="EW43" s="54"/>
      <c r="EX43" s="54"/>
      <c r="EY43" s="54"/>
      <c r="EZ43" s="54"/>
      <c r="FA43" s="54"/>
      <c r="FB43" s="54"/>
      <c r="FC43" s="54"/>
      <c r="FD43" s="54"/>
      <c r="FE43" s="54"/>
      <c r="FF43" s="54"/>
      <c r="FG43" s="54"/>
      <c r="FH43" s="54"/>
      <c r="FI43" s="54"/>
      <c r="FJ43" s="54"/>
      <c r="FK43" s="54"/>
      <c r="FL43" s="54"/>
      <c r="FM43" s="54"/>
      <c r="FN43" s="54"/>
      <c r="FO43" s="54"/>
      <c r="FP43" s="54"/>
      <c r="FQ43" s="54"/>
      <c r="FR43" s="54"/>
      <c r="FS43" s="54"/>
      <c r="FT43" s="54"/>
      <c r="FU43" s="54"/>
      <c r="FV43" s="54"/>
      <c r="FW43" s="54"/>
      <c r="FX43" s="54"/>
      <c r="FY43" s="54"/>
      <c r="FZ43" s="54"/>
      <c r="GA43" s="54"/>
      <c r="GB43" s="54"/>
      <c r="GC43" s="54"/>
      <c r="GD43" s="54"/>
      <c r="GE43" s="54"/>
      <c r="GF43" s="54"/>
      <c r="GG43" s="54"/>
      <c r="GH43" s="54"/>
      <c r="GI43" s="54"/>
      <c r="GJ43" s="54"/>
      <c r="GK43" s="54"/>
      <c r="GL43" s="54"/>
      <c r="GM43" s="54"/>
      <c r="GN43" s="54"/>
      <c r="GO43" s="54"/>
      <c r="GP43" s="54"/>
      <c r="GQ43" s="54"/>
      <c r="GR43" s="54"/>
      <c r="GS43" s="54"/>
      <c r="GT43" s="54"/>
      <c r="GU43" s="54"/>
      <c r="GV43" s="54"/>
      <c r="GW43" s="54"/>
      <c r="GX43" s="54"/>
      <c r="GY43" s="54"/>
      <c r="GZ43" s="54"/>
      <c r="HA43" s="54"/>
      <c r="HB43" s="54"/>
      <c r="HC43" s="54"/>
      <c r="HD43" s="54"/>
      <c r="HE43" s="54"/>
      <c r="HF43" s="54"/>
      <c r="HG43" s="54"/>
      <c r="HH43" s="54"/>
      <c r="HI43" s="54"/>
      <c r="HJ43" s="54"/>
      <c r="HK43" s="54"/>
      <c r="HL43" s="54"/>
      <c r="HM43" s="54"/>
      <c r="HN43" s="54"/>
      <c r="HO43" s="54"/>
      <c r="HP43" s="54"/>
      <c r="HQ43" s="54"/>
      <c r="HR43" s="54"/>
      <c r="HS43" s="54"/>
      <c r="HT43" s="54"/>
      <c r="HU43" s="54"/>
      <c r="HV43" s="54"/>
      <c r="HW43" s="54"/>
      <c r="HX43" s="54"/>
      <c r="HY43" s="54"/>
      <c r="HZ43" s="54"/>
      <c r="IA43" s="54"/>
      <c r="IB43" s="54"/>
      <c r="IC43" s="54"/>
      <c r="ID43" s="54"/>
      <c r="IE43" s="54"/>
      <c r="IF43" s="54"/>
      <c r="IG43" s="54"/>
      <c r="IH43" s="54"/>
      <c r="II43" s="54"/>
      <c r="IJ43" s="54"/>
      <c r="IK43" s="54"/>
      <c r="IL43" s="54"/>
      <c r="IM43" s="54"/>
      <c r="IN43" s="54"/>
      <c r="IO43" s="54"/>
      <c r="IP43" s="54"/>
      <c r="IQ43" s="54"/>
      <c r="IR43" s="54"/>
      <c r="IS43" s="54"/>
      <c r="IT43" s="54"/>
      <c r="IU43" s="54"/>
      <c r="IV43" s="54"/>
      <c r="IW43" s="54"/>
      <c r="IX43" s="54"/>
      <c r="IY43" s="54"/>
      <c r="IZ43" s="54"/>
      <c r="JA43" s="54"/>
      <c r="JB43" s="54"/>
      <c r="JC43" s="54"/>
      <c r="JD43" s="54"/>
      <c r="JE43" s="54"/>
      <c r="JF43" s="54"/>
      <c r="JG43" s="54"/>
      <c r="JH43" s="54"/>
      <c r="JI43" s="54"/>
      <c r="JJ43" s="54"/>
      <c r="JK43" s="54"/>
      <c r="JL43" s="54"/>
      <c r="JM43" s="54"/>
      <c r="JN43" s="54"/>
      <c r="JO43" s="54"/>
      <c r="JP43" s="54"/>
      <c r="JQ43" s="54"/>
      <c r="JR43" s="54"/>
      <c r="JS43" s="54"/>
      <c r="JT43" s="54"/>
      <c r="JU43" s="54"/>
      <c r="JV43" s="54"/>
      <c r="JW43" s="54"/>
      <c r="JX43" s="54"/>
      <c r="JY43" s="54"/>
      <c r="JZ43" s="54"/>
      <c r="KA43" s="54"/>
      <c r="KB43" s="54"/>
      <c r="KC43" s="54"/>
      <c r="KD43" s="54"/>
      <c r="KE43" s="54"/>
      <c r="KF43" s="54"/>
      <c r="KG43" s="54"/>
      <c r="KH43" s="54"/>
      <c r="KI43" s="54"/>
      <c r="KJ43" s="54"/>
      <c r="KK43" s="54"/>
      <c r="KL43" s="54"/>
      <c r="KM43" s="54"/>
      <c r="KN43" s="54"/>
      <c r="KO43" s="54"/>
      <c r="KW43" s="386" t="s">
        <v>956</v>
      </c>
    </row>
    <row r="44" spans="1:309" x14ac:dyDescent="0.35">
      <c r="A44" s="27" t="s">
        <v>907</v>
      </c>
      <c r="B44" s="54"/>
      <c r="C44" s="54"/>
      <c r="D44" s="54"/>
      <c r="E44" s="54"/>
      <c r="F44" s="54"/>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c r="BU44" s="54"/>
      <c r="BV44" s="54"/>
      <c r="BW44" s="54"/>
      <c r="BX44" s="54"/>
      <c r="BY44" s="54"/>
      <c r="BZ44" s="54"/>
      <c r="CA44" s="54"/>
      <c r="CB44" s="54"/>
      <c r="CC44" s="54"/>
      <c r="CD44" s="54"/>
      <c r="CE44" s="54"/>
      <c r="CF44" s="54"/>
      <c r="CG44" s="54"/>
      <c r="CH44" s="54"/>
      <c r="CI44" s="54"/>
      <c r="CJ44" s="54"/>
      <c r="CK44" s="54"/>
      <c r="CL44" s="54"/>
      <c r="CM44" s="54"/>
      <c r="CN44" s="54"/>
      <c r="CO44" s="54"/>
      <c r="CP44" s="54"/>
      <c r="CQ44" s="54"/>
      <c r="CR44" s="54"/>
      <c r="CS44" s="54"/>
      <c r="CT44" s="54"/>
      <c r="CU44" s="54"/>
      <c r="CV44" s="54"/>
      <c r="CW44" s="54"/>
      <c r="CX44" s="54"/>
      <c r="CY44" s="54"/>
      <c r="CZ44" s="54"/>
      <c r="DA44" s="54"/>
      <c r="DB44" s="54"/>
      <c r="DC44" s="54"/>
      <c r="DD44" s="54"/>
      <c r="DE44" s="54"/>
      <c r="DF44" s="54"/>
      <c r="DG44" s="54"/>
      <c r="DH44" s="54"/>
      <c r="DI44" s="54"/>
      <c r="DJ44" s="54"/>
      <c r="DK44" s="54"/>
      <c r="DL44" s="54"/>
      <c r="DM44" s="54"/>
      <c r="DN44" s="54"/>
      <c r="DO44" s="54"/>
      <c r="DP44" s="54"/>
      <c r="DQ44" s="54"/>
      <c r="DR44" s="54"/>
      <c r="DS44" s="54"/>
      <c r="DT44" s="54"/>
      <c r="DU44" s="54"/>
      <c r="DV44" s="54"/>
      <c r="DW44" s="54"/>
      <c r="DX44" s="54"/>
      <c r="DY44" s="54"/>
      <c r="DZ44" s="54"/>
      <c r="EA44" s="54"/>
      <c r="EB44" s="54"/>
      <c r="EC44" s="54"/>
      <c r="ED44" s="54"/>
      <c r="EE44" s="54"/>
      <c r="EF44" s="54"/>
      <c r="EG44" s="54"/>
      <c r="EH44" s="54"/>
      <c r="EI44" s="54"/>
      <c r="EJ44" s="54"/>
      <c r="EK44" s="54"/>
      <c r="EL44" s="54"/>
      <c r="EM44" s="54"/>
      <c r="EN44" s="54"/>
      <c r="EO44" s="54"/>
      <c r="EP44" s="54"/>
      <c r="EQ44" s="54"/>
      <c r="ER44" s="54"/>
      <c r="ES44" s="54"/>
      <c r="ET44" s="54"/>
      <c r="EU44" s="54"/>
      <c r="EV44" s="54"/>
      <c r="EW44" s="54"/>
      <c r="EX44" s="54"/>
      <c r="EY44" s="54"/>
      <c r="EZ44" s="54"/>
      <c r="FA44" s="54"/>
      <c r="FB44" s="54"/>
      <c r="FC44" s="54"/>
      <c r="FD44" s="54"/>
      <c r="FE44" s="54"/>
      <c r="FF44" s="54"/>
      <c r="FG44" s="54"/>
      <c r="FH44" s="54"/>
      <c r="FI44" s="54"/>
      <c r="FJ44" s="54"/>
      <c r="FK44" s="54"/>
      <c r="FL44" s="54"/>
      <c r="FM44" s="54"/>
      <c r="FN44" s="54"/>
      <c r="FO44" s="54"/>
      <c r="FP44" s="54"/>
      <c r="FQ44" s="54"/>
      <c r="FR44" s="54"/>
      <c r="FS44" s="54"/>
      <c r="FT44" s="54"/>
      <c r="FU44" s="54"/>
      <c r="FV44" s="54"/>
      <c r="FW44" s="54"/>
      <c r="FX44" s="54"/>
      <c r="FY44" s="54"/>
      <c r="FZ44" s="54"/>
      <c r="GA44" s="54"/>
      <c r="GB44" s="54"/>
      <c r="GC44" s="54"/>
      <c r="GD44" s="54"/>
      <c r="GE44" s="54"/>
      <c r="GF44" s="54"/>
      <c r="GG44" s="54"/>
      <c r="GH44" s="54"/>
      <c r="GI44" s="54"/>
      <c r="GJ44" s="54"/>
      <c r="GK44" s="54"/>
      <c r="GL44" s="54"/>
      <c r="GM44" s="54"/>
      <c r="GN44" s="54"/>
      <c r="GO44" s="54"/>
      <c r="GP44" s="54"/>
      <c r="GQ44" s="54"/>
      <c r="GR44" s="54"/>
      <c r="GS44" s="54"/>
      <c r="GT44" s="54"/>
      <c r="GU44" s="54"/>
      <c r="GV44" s="54"/>
      <c r="GW44" s="54"/>
      <c r="GX44" s="54"/>
      <c r="GY44" s="54"/>
      <c r="GZ44" s="54"/>
      <c r="HA44" s="54"/>
      <c r="HB44" s="54"/>
      <c r="HC44" s="54"/>
      <c r="HD44" s="54"/>
      <c r="HE44" s="54"/>
      <c r="HF44" s="54"/>
      <c r="HG44" s="54"/>
      <c r="HH44" s="54"/>
      <c r="HI44" s="54"/>
      <c r="HJ44" s="54"/>
      <c r="HK44" s="54"/>
      <c r="HL44" s="54"/>
      <c r="HM44" s="54"/>
      <c r="HN44" s="54"/>
      <c r="HO44" s="54"/>
      <c r="HP44" s="54"/>
      <c r="HQ44" s="54"/>
      <c r="HR44" s="54"/>
      <c r="HS44" s="54"/>
      <c r="HT44" s="54"/>
      <c r="HU44" s="54"/>
      <c r="HV44" s="54"/>
      <c r="HW44" s="54"/>
      <c r="HX44" s="54"/>
      <c r="HY44" s="54"/>
      <c r="HZ44" s="54"/>
      <c r="IA44" s="54"/>
      <c r="IB44" s="54"/>
      <c r="IC44" s="54"/>
      <c r="ID44" s="54"/>
      <c r="IE44" s="54"/>
      <c r="IF44" s="54"/>
      <c r="IG44" s="54"/>
      <c r="IH44" s="54"/>
      <c r="II44" s="54"/>
      <c r="IJ44" s="54"/>
      <c r="IK44" s="54"/>
      <c r="IL44" s="54"/>
      <c r="IM44" s="54"/>
      <c r="IN44" s="54"/>
      <c r="IO44" s="54"/>
      <c r="IP44" s="54"/>
      <c r="IQ44" s="54"/>
      <c r="IR44" s="54"/>
      <c r="IS44" s="54"/>
      <c r="IT44" s="54"/>
      <c r="IU44" s="54"/>
      <c r="IV44" s="54"/>
      <c r="IW44" s="54"/>
      <c r="IX44" s="54"/>
      <c r="IY44" s="54"/>
      <c r="IZ44" s="54"/>
      <c r="JA44" s="54"/>
      <c r="JB44" s="54"/>
      <c r="JC44" s="54"/>
      <c r="JD44" s="54"/>
      <c r="JE44" s="54"/>
      <c r="JF44" s="54"/>
      <c r="JG44" s="54"/>
      <c r="JH44" s="54"/>
      <c r="JI44" s="54"/>
      <c r="JJ44" s="54"/>
      <c r="JK44" s="54"/>
      <c r="JL44" s="54"/>
      <c r="JM44" s="54"/>
      <c r="JN44" s="54"/>
      <c r="JO44" s="54"/>
      <c r="JP44" s="54"/>
      <c r="JQ44" s="54"/>
      <c r="JR44" s="54"/>
      <c r="JS44" s="54"/>
      <c r="JT44" s="54"/>
      <c r="JU44" s="54"/>
      <c r="JV44" s="54"/>
      <c r="JW44" s="54"/>
      <c r="JX44" s="54"/>
      <c r="JY44" s="54"/>
      <c r="JZ44" s="54"/>
      <c r="KA44" s="54"/>
      <c r="KB44" s="54"/>
      <c r="KC44" s="54"/>
      <c r="KD44" s="54"/>
      <c r="KE44" s="54"/>
      <c r="KF44" s="54"/>
      <c r="KG44" s="54"/>
      <c r="KH44" s="54"/>
      <c r="KI44" s="54"/>
      <c r="KJ44" s="54"/>
      <c r="KK44" s="54"/>
      <c r="KL44" s="54"/>
      <c r="KM44" s="54"/>
      <c r="KN44" s="54"/>
      <c r="KO44" s="54"/>
      <c r="KW44" s="208" t="s">
        <v>1435</v>
      </c>
    </row>
    <row r="45" spans="1:309" x14ac:dyDescent="0.35">
      <c r="A45" s="27" t="s">
        <v>908</v>
      </c>
      <c r="B45" s="54"/>
      <c r="C45" s="54"/>
      <c r="D45" s="54"/>
      <c r="E45" s="54"/>
      <c r="F45" s="54"/>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54"/>
      <c r="BN45" s="54"/>
      <c r="BO45" s="54"/>
      <c r="BP45" s="54"/>
      <c r="BQ45" s="54"/>
      <c r="BR45" s="54"/>
      <c r="BS45" s="54"/>
      <c r="BT45" s="54"/>
      <c r="BU45" s="54"/>
      <c r="BV45" s="54"/>
      <c r="BW45" s="54"/>
      <c r="BX45" s="54"/>
      <c r="BY45" s="54"/>
      <c r="BZ45" s="54"/>
      <c r="CA45" s="54"/>
      <c r="CB45" s="54"/>
      <c r="CC45" s="54"/>
      <c r="CD45" s="54"/>
      <c r="CE45" s="54"/>
      <c r="CF45" s="54"/>
      <c r="CG45" s="54"/>
      <c r="CH45" s="54"/>
      <c r="CI45" s="54"/>
      <c r="CJ45" s="54"/>
      <c r="CK45" s="54"/>
      <c r="CL45" s="54"/>
      <c r="CM45" s="54"/>
      <c r="CN45" s="54"/>
      <c r="CO45" s="54"/>
      <c r="CP45" s="54"/>
      <c r="CQ45" s="54"/>
      <c r="CR45" s="54"/>
      <c r="CS45" s="54"/>
      <c r="CT45" s="54"/>
      <c r="CU45" s="54"/>
      <c r="CV45" s="54"/>
      <c r="CW45" s="54"/>
      <c r="CX45" s="54"/>
      <c r="CY45" s="54"/>
      <c r="CZ45" s="54"/>
      <c r="DA45" s="54"/>
      <c r="DB45" s="54"/>
      <c r="DC45" s="54"/>
      <c r="DD45" s="54"/>
      <c r="DE45" s="54"/>
      <c r="DF45" s="54"/>
      <c r="DG45" s="54"/>
      <c r="DH45" s="54"/>
      <c r="DI45" s="54"/>
      <c r="DJ45" s="54"/>
      <c r="DK45" s="54"/>
      <c r="DL45" s="54"/>
      <c r="DM45" s="54"/>
      <c r="DN45" s="54"/>
      <c r="DO45" s="54"/>
      <c r="DP45" s="54"/>
      <c r="DQ45" s="54"/>
      <c r="DR45" s="54"/>
      <c r="DS45" s="54"/>
      <c r="DT45" s="54"/>
      <c r="DU45" s="54"/>
      <c r="DV45" s="54"/>
      <c r="DW45" s="54"/>
      <c r="DX45" s="54"/>
      <c r="DY45" s="54"/>
      <c r="DZ45" s="54"/>
      <c r="EA45" s="54"/>
      <c r="EB45" s="54"/>
      <c r="EC45" s="54"/>
      <c r="ED45" s="54"/>
      <c r="EE45" s="54"/>
      <c r="EF45" s="54"/>
      <c r="EG45" s="54"/>
      <c r="EH45" s="54"/>
      <c r="EI45" s="54"/>
      <c r="EJ45" s="54"/>
      <c r="EK45" s="54"/>
      <c r="EL45" s="54"/>
      <c r="EM45" s="54"/>
      <c r="EN45" s="54"/>
      <c r="EO45" s="54"/>
      <c r="EP45" s="54"/>
      <c r="EQ45" s="54"/>
      <c r="ER45" s="54"/>
      <c r="ES45" s="54"/>
      <c r="ET45" s="54"/>
      <c r="EU45" s="54"/>
      <c r="EV45" s="54"/>
      <c r="EW45" s="54"/>
      <c r="EX45" s="54"/>
      <c r="EY45" s="54"/>
      <c r="EZ45" s="54"/>
      <c r="FA45" s="54"/>
      <c r="FB45" s="54"/>
      <c r="FC45" s="54"/>
      <c r="FD45" s="54"/>
      <c r="FE45" s="54"/>
      <c r="FF45" s="54"/>
      <c r="FG45" s="54"/>
      <c r="FH45" s="54"/>
      <c r="FI45" s="54"/>
      <c r="FJ45" s="54"/>
      <c r="FK45" s="54"/>
      <c r="FL45" s="54"/>
      <c r="FM45" s="54"/>
      <c r="FN45" s="54"/>
      <c r="FO45" s="54"/>
      <c r="FP45" s="54"/>
      <c r="FQ45" s="54"/>
      <c r="FR45" s="54"/>
      <c r="FS45" s="54"/>
      <c r="FT45" s="54"/>
      <c r="FU45" s="54"/>
      <c r="FV45" s="54"/>
      <c r="FW45" s="54"/>
      <c r="FX45" s="54"/>
      <c r="FY45" s="54"/>
      <c r="FZ45" s="54"/>
      <c r="GA45" s="54"/>
      <c r="GB45" s="54"/>
      <c r="GC45" s="54"/>
      <c r="GD45" s="54"/>
      <c r="GE45" s="54"/>
      <c r="GF45" s="54"/>
      <c r="GG45" s="54"/>
      <c r="GH45" s="54"/>
      <c r="GI45" s="54"/>
      <c r="GJ45" s="54"/>
      <c r="GK45" s="54"/>
      <c r="GL45" s="54"/>
      <c r="GM45" s="54"/>
      <c r="GN45" s="54"/>
      <c r="GO45" s="54"/>
      <c r="GP45" s="54"/>
      <c r="GQ45" s="54"/>
      <c r="GR45" s="54"/>
      <c r="GS45" s="54"/>
      <c r="GT45" s="54"/>
      <c r="GU45" s="54"/>
      <c r="GV45" s="54"/>
      <c r="GW45" s="54"/>
      <c r="GX45" s="54"/>
      <c r="GY45" s="54"/>
      <c r="GZ45" s="54"/>
      <c r="HA45" s="54"/>
      <c r="HB45" s="54"/>
      <c r="HC45" s="54"/>
      <c r="HD45" s="54"/>
      <c r="HE45" s="54"/>
      <c r="HF45" s="54"/>
      <c r="HG45" s="54"/>
      <c r="HH45" s="54"/>
      <c r="HI45" s="54"/>
      <c r="HJ45" s="54"/>
      <c r="HK45" s="54"/>
      <c r="HL45" s="54"/>
      <c r="HM45" s="54"/>
      <c r="HN45" s="54"/>
      <c r="HO45" s="54"/>
      <c r="HP45" s="54"/>
      <c r="HQ45" s="54"/>
      <c r="HR45" s="54"/>
      <c r="HS45" s="54"/>
      <c r="HT45" s="54"/>
      <c r="HU45" s="54"/>
      <c r="HV45" s="54"/>
      <c r="HW45" s="54"/>
      <c r="HX45" s="54"/>
      <c r="HY45" s="54"/>
      <c r="HZ45" s="54"/>
      <c r="IA45" s="54"/>
      <c r="IB45" s="54"/>
      <c r="IC45" s="54"/>
      <c r="ID45" s="54"/>
      <c r="IE45" s="54"/>
      <c r="IF45" s="54"/>
      <c r="IG45" s="54"/>
      <c r="IH45" s="54"/>
      <c r="II45" s="54"/>
      <c r="IJ45" s="54"/>
      <c r="IK45" s="54"/>
      <c r="IL45" s="54"/>
      <c r="IM45" s="54"/>
      <c r="IN45" s="54"/>
      <c r="IO45" s="54"/>
      <c r="IP45" s="54"/>
      <c r="IQ45" s="54"/>
      <c r="IR45" s="54"/>
      <c r="IS45" s="54"/>
      <c r="IT45" s="54"/>
      <c r="IU45" s="54"/>
      <c r="IV45" s="54"/>
      <c r="IW45" s="54"/>
      <c r="IX45" s="54"/>
      <c r="IY45" s="54"/>
      <c r="IZ45" s="54"/>
      <c r="JA45" s="54"/>
      <c r="JB45" s="54"/>
      <c r="JC45" s="54"/>
      <c r="JD45" s="54"/>
      <c r="JE45" s="54"/>
      <c r="JF45" s="54"/>
      <c r="JG45" s="54"/>
      <c r="JH45" s="54"/>
      <c r="JI45" s="54"/>
      <c r="JJ45" s="54"/>
      <c r="JK45" s="54"/>
      <c r="JL45" s="54"/>
      <c r="JM45" s="54"/>
      <c r="JN45" s="54"/>
      <c r="JO45" s="54"/>
      <c r="JP45" s="54"/>
      <c r="JQ45" s="54"/>
      <c r="JR45" s="54"/>
      <c r="JS45" s="54"/>
      <c r="JT45" s="54"/>
      <c r="JU45" s="54"/>
      <c r="JV45" s="54"/>
      <c r="JW45" s="54"/>
      <c r="JX45" s="54"/>
      <c r="JY45" s="54"/>
      <c r="JZ45" s="54"/>
      <c r="KA45" s="54"/>
      <c r="KB45" s="54"/>
      <c r="KC45" s="54"/>
      <c r="KD45" s="54"/>
      <c r="KE45" s="54"/>
      <c r="KF45" s="54"/>
      <c r="KG45" s="54"/>
      <c r="KH45" s="54"/>
      <c r="KI45" s="54"/>
      <c r="KJ45" s="54"/>
      <c r="KK45" s="54"/>
      <c r="KL45" s="54"/>
      <c r="KM45" s="54"/>
      <c r="KN45" s="54"/>
      <c r="KO45" s="54"/>
      <c r="KW45" s="208" t="s">
        <v>1436</v>
      </c>
    </row>
    <row r="46" spans="1:309" x14ac:dyDescent="0.35">
      <c r="A46" s="27" t="s">
        <v>909</v>
      </c>
      <c r="B46" s="54"/>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c r="BR46" s="54"/>
      <c r="BS46" s="54"/>
      <c r="BT46" s="54"/>
      <c r="BU46" s="54"/>
      <c r="BV46" s="54"/>
      <c r="BW46" s="54"/>
      <c r="BX46" s="54"/>
      <c r="BY46" s="54"/>
      <c r="BZ46" s="54"/>
      <c r="CA46" s="54"/>
      <c r="CB46" s="54"/>
      <c r="CC46" s="54"/>
      <c r="CD46" s="54"/>
      <c r="CE46" s="54"/>
      <c r="CF46" s="54"/>
      <c r="CG46" s="54"/>
      <c r="CH46" s="54"/>
      <c r="CI46" s="54"/>
      <c r="CJ46" s="54"/>
      <c r="CK46" s="54"/>
      <c r="CL46" s="54"/>
      <c r="CM46" s="54"/>
      <c r="CN46" s="54"/>
      <c r="CO46" s="54"/>
      <c r="CP46" s="54"/>
      <c r="CQ46" s="54"/>
      <c r="CR46" s="54"/>
      <c r="CS46" s="54"/>
      <c r="CT46" s="54"/>
      <c r="CU46" s="54"/>
      <c r="CV46" s="54"/>
      <c r="CW46" s="54"/>
      <c r="CX46" s="54"/>
      <c r="CY46" s="54"/>
      <c r="CZ46" s="54"/>
      <c r="DA46" s="54"/>
      <c r="DB46" s="54"/>
      <c r="DC46" s="54"/>
      <c r="DD46" s="54"/>
      <c r="DE46" s="54"/>
      <c r="DF46" s="54"/>
      <c r="DG46" s="54"/>
      <c r="DH46" s="54"/>
      <c r="DI46" s="54"/>
      <c r="DJ46" s="54"/>
      <c r="DK46" s="54"/>
      <c r="DL46" s="54"/>
      <c r="DM46" s="54"/>
      <c r="DN46" s="54"/>
      <c r="DO46" s="54"/>
      <c r="DP46" s="54"/>
      <c r="DQ46" s="54"/>
      <c r="DR46" s="54"/>
      <c r="DS46" s="54"/>
      <c r="DT46" s="54"/>
      <c r="DU46" s="54"/>
      <c r="DV46" s="54"/>
      <c r="DW46" s="54"/>
      <c r="DX46" s="54"/>
      <c r="DY46" s="54"/>
      <c r="DZ46" s="54"/>
      <c r="EA46" s="54"/>
      <c r="EB46" s="54"/>
      <c r="EC46" s="54"/>
      <c r="ED46" s="54"/>
      <c r="EE46" s="54"/>
      <c r="EF46" s="54"/>
      <c r="EG46" s="54"/>
      <c r="EH46" s="54"/>
      <c r="EI46" s="54"/>
      <c r="EJ46" s="54"/>
      <c r="EK46" s="54"/>
      <c r="EL46" s="54"/>
      <c r="EM46" s="54"/>
      <c r="EN46" s="54"/>
      <c r="EO46" s="54"/>
      <c r="EP46" s="54"/>
      <c r="EQ46" s="54"/>
      <c r="ER46" s="54"/>
      <c r="ES46" s="54"/>
      <c r="ET46" s="54"/>
      <c r="EU46" s="54"/>
      <c r="EV46" s="54"/>
      <c r="EW46" s="54"/>
      <c r="EX46" s="54"/>
      <c r="EY46" s="54"/>
      <c r="EZ46" s="54"/>
      <c r="FA46" s="54"/>
      <c r="FB46" s="54"/>
      <c r="FC46" s="54"/>
      <c r="FD46" s="54"/>
      <c r="FE46" s="54"/>
      <c r="FF46" s="54"/>
      <c r="FG46" s="54"/>
      <c r="FH46" s="54"/>
      <c r="FI46" s="54"/>
      <c r="FJ46" s="54"/>
      <c r="FK46" s="54"/>
      <c r="FL46" s="54"/>
      <c r="FM46" s="54"/>
      <c r="FN46" s="54"/>
      <c r="FO46" s="54"/>
      <c r="FP46" s="54"/>
      <c r="FQ46" s="54"/>
      <c r="FR46" s="54"/>
      <c r="FS46" s="54"/>
      <c r="FT46" s="54"/>
      <c r="FU46" s="54"/>
      <c r="FV46" s="54"/>
      <c r="FW46" s="54"/>
      <c r="FX46" s="54"/>
      <c r="FY46" s="54"/>
      <c r="FZ46" s="54"/>
      <c r="GA46" s="54"/>
      <c r="GB46" s="54"/>
      <c r="GC46" s="54"/>
      <c r="GD46" s="54"/>
      <c r="GE46" s="54"/>
      <c r="GF46" s="54"/>
      <c r="GG46" s="54"/>
      <c r="GH46" s="54"/>
      <c r="GI46" s="54"/>
      <c r="GJ46" s="54"/>
      <c r="GK46" s="54"/>
      <c r="GL46" s="54"/>
      <c r="GM46" s="54"/>
      <c r="GN46" s="54"/>
      <c r="GO46" s="54"/>
      <c r="GP46" s="54"/>
      <c r="GQ46" s="54"/>
      <c r="GR46" s="54"/>
      <c r="GS46" s="54"/>
      <c r="GT46" s="54"/>
      <c r="GU46" s="54"/>
      <c r="GV46" s="54"/>
      <c r="GW46" s="54"/>
      <c r="GX46" s="54"/>
      <c r="GY46" s="54"/>
      <c r="GZ46" s="54"/>
      <c r="HA46" s="54"/>
      <c r="HB46" s="54"/>
      <c r="HC46" s="54"/>
      <c r="HD46" s="54"/>
      <c r="HE46" s="54"/>
      <c r="HF46" s="54"/>
      <c r="HG46" s="54"/>
      <c r="HH46" s="54"/>
      <c r="HI46" s="54"/>
      <c r="HJ46" s="54"/>
      <c r="HK46" s="54"/>
      <c r="HL46" s="54"/>
      <c r="HM46" s="54"/>
      <c r="HN46" s="54"/>
      <c r="HO46" s="54"/>
      <c r="HP46" s="54"/>
      <c r="HQ46" s="54"/>
      <c r="HR46" s="54"/>
      <c r="HS46" s="54"/>
      <c r="HT46" s="54"/>
      <c r="HU46" s="54"/>
      <c r="HV46" s="54"/>
      <c r="HW46" s="54"/>
      <c r="HX46" s="54"/>
      <c r="HY46" s="54"/>
      <c r="HZ46" s="54"/>
      <c r="IA46" s="54"/>
      <c r="IB46" s="54"/>
      <c r="IC46" s="54"/>
      <c r="ID46" s="54"/>
      <c r="IE46" s="54"/>
      <c r="IF46" s="54"/>
      <c r="IG46" s="54"/>
      <c r="IH46" s="54"/>
      <c r="II46" s="54"/>
      <c r="IJ46" s="54"/>
      <c r="IK46" s="54"/>
      <c r="IL46" s="54"/>
      <c r="IM46" s="54"/>
      <c r="IN46" s="54"/>
      <c r="IO46" s="54"/>
      <c r="IP46" s="54"/>
      <c r="IQ46" s="54"/>
      <c r="IR46" s="54"/>
      <c r="IS46" s="54"/>
      <c r="IT46" s="54"/>
      <c r="IU46" s="54"/>
      <c r="IV46" s="54"/>
      <c r="IW46" s="54"/>
      <c r="IX46" s="54"/>
      <c r="IY46" s="54"/>
      <c r="IZ46" s="54"/>
      <c r="JA46" s="54"/>
      <c r="JB46" s="54"/>
      <c r="JC46" s="54"/>
      <c r="JD46" s="54"/>
      <c r="JE46" s="54"/>
      <c r="JF46" s="54"/>
      <c r="JG46" s="54"/>
      <c r="JH46" s="54"/>
      <c r="JI46" s="54"/>
      <c r="JJ46" s="54"/>
      <c r="JK46" s="54"/>
      <c r="JL46" s="54"/>
      <c r="JM46" s="54"/>
      <c r="JN46" s="54"/>
      <c r="JO46" s="54"/>
      <c r="JP46" s="54"/>
      <c r="JQ46" s="54"/>
      <c r="JR46" s="54"/>
      <c r="JS46" s="54"/>
      <c r="JT46" s="54"/>
      <c r="JU46" s="54"/>
      <c r="JV46" s="54"/>
      <c r="JW46" s="54"/>
      <c r="JX46" s="54"/>
      <c r="JY46" s="54"/>
      <c r="JZ46" s="54"/>
      <c r="KA46" s="54"/>
      <c r="KB46" s="54"/>
      <c r="KC46" s="54"/>
      <c r="KD46" s="54"/>
      <c r="KE46" s="54"/>
      <c r="KF46" s="54"/>
      <c r="KG46" s="54"/>
      <c r="KH46" s="54"/>
      <c r="KI46" s="54"/>
      <c r="KJ46" s="54"/>
      <c r="KK46" s="54"/>
      <c r="KL46" s="54"/>
      <c r="KM46" s="54"/>
      <c r="KN46" s="54"/>
      <c r="KO46" s="54"/>
      <c r="KW46" s="208" t="s">
        <v>1437</v>
      </c>
    </row>
    <row r="47" spans="1:309" x14ac:dyDescent="0.35">
      <c r="A47" s="27" t="s">
        <v>910</v>
      </c>
      <c r="B47" s="54"/>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54"/>
      <c r="BO47" s="54"/>
      <c r="BP47" s="54"/>
      <c r="BQ47" s="54"/>
      <c r="BR47" s="54"/>
      <c r="BS47" s="54"/>
      <c r="BT47" s="54"/>
      <c r="BU47" s="54"/>
      <c r="BV47" s="54"/>
      <c r="BW47" s="54"/>
      <c r="BX47" s="54"/>
      <c r="BY47" s="54"/>
      <c r="BZ47" s="54"/>
      <c r="CA47" s="54"/>
      <c r="CB47" s="54"/>
      <c r="CC47" s="54"/>
      <c r="CD47" s="54"/>
      <c r="CE47" s="54"/>
      <c r="CF47" s="54"/>
      <c r="CG47" s="54"/>
      <c r="CH47" s="54"/>
      <c r="CI47" s="54"/>
      <c r="CJ47" s="54"/>
      <c r="CK47" s="54"/>
      <c r="CL47" s="54"/>
      <c r="CM47" s="54"/>
      <c r="CN47" s="54"/>
      <c r="CO47" s="54"/>
      <c r="CP47" s="54"/>
      <c r="CQ47" s="54"/>
      <c r="CR47" s="54"/>
      <c r="CS47" s="54"/>
      <c r="CT47" s="54"/>
      <c r="CU47" s="54"/>
      <c r="CV47" s="54"/>
      <c r="CW47" s="54"/>
      <c r="CX47" s="54"/>
      <c r="CY47" s="54"/>
      <c r="CZ47" s="54"/>
      <c r="DA47" s="54"/>
      <c r="DB47" s="54"/>
      <c r="DC47" s="54"/>
      <c r="DD47" s="54"/>
      <c r="DE47" s="54"/>
      <c r="DF47" s="54"/>
      <c r="DG47" s="54"/>
      <c r="DH47" s="54"/>
      <c r="DI47" s="54"/>
      <c r="DJ47" s="54"/>
      <c r="DK47" s="54"/>
      <c r="DL47" s="54"/>
      <c r="DM47" s="54"/>
      <c r="DN47" s="54"/>
      <c r="DO47" s="54"/>
      <c r="DP47" s="54"/>
      <c r="DQ47" s="54"/>
      <c r="DR47" s="54"/>
      <c r="DS47" s="54"/>
      <c r="DT47" s="54"/>
      <c r="DU47" s="54"/>
      <c r="DV47" s="54"/>
      <c r="DW47" s="54"/>
      <c r="DX47" s="54"/>
      <c r="DY47" s="54"/>
      <c r="DZ47" s="54"/>
      <c r="EA47" s="54"/>
      <c r="EB47" s="54"/>
      <c r="EC47" s="54"/>
      <c r="ED47" s="54"/>
      <c r="EE47" s="54"/>
      <c r="EF47" s="54"/>
      <c r="EG47" s="54"/>
      <c r="EH47" s="54"/>
      <c r="EI47" s="54"/>
      <c r="EJ47" s="54"/>
      <c r="EK47" s="54"/>
      <c r="EL47" s="54"/>
      <c r="EM47" s="54"/>
      <c r="EN47" s="54"/>
      <c r="EO47" s="54"/>
      <c r="EP47" s="54"/>
      <c r="EQ47" s="54"/>
      <c r="ER47" s="54"/>
      <c r="ES47" s="54"/>
      <c r="ET47" s="54"/>
      <c r="EU47" s="54"/>
      <c r="EV47" s="54"/>
      <c r="EW47" s="54"/>
      <c r="EX47" s="54"/>
      <c r="EY47" s="54"/>
      <c r="EZ47" s="54"/>
      <c r="FA47" s="54"/>
      <c r="FB47" s="54"/>
      <c r="FC47" s="54"/>
      <c r="FD47" s="54"/>
      <c r="FE47" s="54"/>
      <c r="FF47" s="54"/>
      <c r="FG47" s="54"/>
      <c r="FH47" s="54"/>
      <c r="FI47" s="54"/>
      <c r="FJ47" s="54"/>
      <c r="FK47" s="54"/>
      <c r="FL47" s="54"/>
      <c r="FM47" s="54"/>
      <c r="FN47" s="54"/>
      <c r="FO47" s="54"/>
      <c r="FP47" s="54"/>
      <c r="FQ47" s="54"/>
      <c r="FR47" s="54"/>
      <c r="FS47" s="54"/>
      <c r="FT47" s="54"/>
      <c r="FU47" s="54"/>
      <c r="FV47" s="54"/>
      <c r="FW47" s="54"/>
      <c r="FX47" s="54"/>
      <c r="FY47" s="54"/>
      <c r="FZ47" s="54"/>
      <c r="GA47" s="54"/>
      <c r="GB47" s="54"/>
      <c r="GC47" s="54"/>
      <c r="GD47" s="54"/>
      <c r="GE47" s="54"/>
      <c r="GF47" s="54"/>
      <c r="GG47" s="54"/>
      <c r="GH47" s="54"/>
      <c r="GI47" s="54"/>
      <c r="GJ47" s="54"/>
      <c r="GK47" s="54"/>
      <c r="GL47" s="54"/>
      <c r="GM47" s="54"/>
      <c r="GN47" s="54"/>
      <c r="GO47" s="54"/>
      <c r="GP47" s="54"/>
      <c r="GQ47" s="54"/>
      <c r="GR47" s="54"/>
      <c r="GS47" s="54"/>
      <c r="GT47" s="54"/>
      <c r="GU47" s="54"/>
      <c r="GV47" s="54"/>
      <c r="GW47" s="54"/>
      <c r="GX47" s="54"/>
      <c r="GY47" s="54"/>
      <c r="GZ47" s="54"/>
      <c r="HA47" s="54"/>
      <c r="HB47" s="54"/>
      <c r="HC47" s="54"/>
      <c r="HD47" s="54"/>
      <c r="HE47" s="54"/>
      <c r="HF47" s="54"/>
      <c r="HG47" s="54"/>
      <c r="HH47" s="54"/>
      <c r="HI47" s="54"/>
      <c r="HJ47" s="54"/>
      <c r="HK47" s="54"/>
      <c r="HL47" s="54"/>
      <c r="HM47" s="54"/>
      <c r="HN47" s="54"/>
      <c r="HO47" s="54"/>
      <c r="HP47" s="54"/>
      <c r="HQ47" s="54"/>
      <c r="HR47" s="54"/>
      <c r="HS47" s="54"/>
      <c r="HT47" s="54"/>
      <c r="HU47" s="54"/>
      <c r="HV47" s="54"/>
      <c r="HW47" s="54"/>
      <c r="HX47" s="54"/>
      <c r="HY47" s="54"/>
      <c r="HZ47" s="54"/>
      <c r="IA47" s="54"/>
      <c r="IB47" s="54"/>
      <c r="IC47" s="54"/>
      <c r="ID47" s="54"/>
      <c r="IE47" s="54"/>
      <c r="IF47" s="54"/>
      <c r="IG47" s="54"/>
      <c r="IH47" s="54"/>
      <c r="II47" s="54"/>
      <c r="IJ47" s="54"/>
      <c r="IK47" s="54"/>
      <c r="IL47" s="54"/>
      <c r="IM47" s="54"/>
      <c r="IN47" s="54"/>
      <c r="IO47" s="54"/>
      <c r="IP47" s="54"/>
      <c r="IQ47" s="54"/>
      <c r="IR47" s="54"/>
      <c r="IS47" s="54"/>
      <c r="IT47" s="54"/>
      <c r="IU47" s="54"/>
      <c r="IV47" s="54"/>
      <c r="IW47" s="54"/>
      <c r="IX47" s="54"/>
      <c r="IY47" s="54"/>
      <c r="IZ47" s="54"/>
      <c r="JA47" s="54"/>
      <c r="JB47" s="54"/>
      <c r="JC47" s="54"/>
      <c r="JD47" s="54"/>
      <c r="JE47" s="54"/>
      <c r="JF47" s="54"/>
      <c r="JG47" s="54"/>
      <c r="JH47" s="54"/>
      <c r="JI47" s="54"/>
      <c r="JJ47" s="54"/>
      <c r="JK47" s="54"/>
      <c r="JL47" s="54"/>
      <c r="JM47" s="54"/>
      <c r="JN47" s="54"/>
      <c r="JO47" s="54"/>
      <c r="JP47" s="54"/>
      <c r="JQ47" s="54"/>
      <c r="JR47" s="54"/>
      <c r="JS47" s="54"/>
      <c r="JT47" s="54"/>
      <c r="JU47" s="54"/>
      <c r="JV47" s="54"/>
      <c r="JW47" s="54"/>
      <c r="JX47" s="54"/>
      <c r="JY47" s="54"/>
      <c r="JZ47" s="54"/>
      <c r="KA47" s="54"/>
      <c r="KB47" s="54"/>
      <c r="KC47" s="54"/>
      <c r="KD47" s="54"/>
      <c r="KE47" s="54"/>
      <c r="KF47" s="54"/>
      <c r="KG47" s="54"/>
      <c r="KH47" s="54"/>
      <c r="KI47" s="54"/>
      <c r="KJ47" s="54"/>
      <c r="KK47" s="54"/>
      <c r="KL47" s="54"/>
      <c r="KM47" s="54"/>
      <c r="KN47" s="54"/>
      <c r="KO47" s="54"/>
      <c r="KW47" s="208" t="s">
        <v>1438</v>
      </c>
    </row>
    <row r="48" spans="1:309" x14ac:dyDescent="0.35">
      <c r="A48" s="27" t="s">
        <v>911</v>
      </c>
      <c r="B48" s="54"/>
      <c r="C48" s="54"/>
      <c r="D48" s="54"/>
      <c r="E48" s="54"/>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54"/>
      <c r="BP48" s="54"/>
      <c r="BQ48" s="54"/>
      <c r="BR48" s="54"/>
      <c r="BS48" s="54"/>
      <c r="BT48" s="54"/>
      <c r="BU48" s="54"/>
      <c r="BV48" s="54"/>
      <c r="BW48" s="54"/>
      <c r="BX48" s="54"/>
      <c r="BY48" s="54"/>
      <c r="BZ48" s="54"/>
      <c r="CA48" s="54"/>
      <c r="CB48" s="54"/>
      <c r="CC48" s="54"/>
      <c r="CD48" s="54"/>
      <c r="CE48" s="54"/>
      <c r="CF48" s="54"/>
      <c r="CG48" s="54"/>
      <c r="CH48" s="54"/>
      <c r="CI48" s="54"/>
      <c r="CJ48" s="54"/>
      <c r="CK48" s="54"/>
      <c r="CL48" s="54"/>
      <c r="CM48" s="54"/>
      <c r="CN48" s="54"/>
      <c r="CO48" s="54"/>
      <c r="CP48" s="54"/>
      <c r="CQ48" s="54"/>
      <c r="CR48" s="54"/>
      <c r="CS48" s="54"/>
      <c r="CT48" s="54"/>
      <c r="CU48" s="54"/>
      <c r="CV48" s="54"/>
      <c r="CW48" s="54"/>
      <c r="CX48" s="54"/>
      <c r="CY48" s="54"/>
      <c r="CZ48" s="54"/>
      <c r="DA48" s="54"/>
      <c r="DB48" s="54"/>
      <c r="DC48" s="54"/>
      <c r="DD48" s="54"/>
      <c r="DE48" s="54"/>
      <c r="DF48" s="54"/>
      <c r="DG48" s="54"/>
      <c r="DH48" s="54"/>
      <c r="DI48" s="54"/>
      <c r="DJ48" s="54"/>
      <c r="DK48" s="54"/>
      <c r="DL48" s="54"/>
      <c r="DM48" s="54"/>
      <c r="DN48" s="54"/>
      <c r="DO48" s="54"/>
      <c r="DP48" s="54"/>
      <c r="DQ48" s="54"/>
      <c r="DR48" s="54"/>
      <c r="DS48" s="54"/>
      <c r="DT48" s="54"/>
      <c r="DU48" s="54"/>
      <c r="DV48" s="54"/>
      <c r="DW48" s="54"/>
      <c r="DX48" s="54"/>
      <c r="DY48" s="54"/>
      <c r="DZ48" s="54"/>
      <c r="EA48" s="54"/>
      <c r="EB48" s="54"/>
      <c r="EC48" s="54"/>
      <c r="ED48" s="54"/>
      <c r="EE48" s="54"/>
      <c r="EF48" s="54"/>
      <c r="EG48" s="54"/>
      <c r="EH48" s="54"/>
      <c r="EI48" s="54"/>
      <c r="EJ48" s="54"/>
      <c r="EK48" s="54"/>
      <c r="EL48" s="54"/>
      <c r="EM48" s="54"/>
      <c r="EN48" s="54"/>
      <c r="EO48" s="54"/>
      <c r="EP48" s="54"/>
      <c r="EQ48" s="54"/>
      <c r="ER48" s="54"/>
      <c r="ES48" s="54"/>
      <c r="ET48" s="54"/>
      <c r="EU48" s="54"/>
      <c r="EV48" s="54"/>
      <c r="EW48" s="54"/>
      <c r="EX48" s="54"/>
      <c r="EY48" s="54"/>
      <c r="EZ48" s="54"/>
      <c r="FA48" s="54"/>
      <c r="FB48" s="54"/>
      <c r="FC48" s="54"/>
      <c r="FD48" s="54"/>
      <c r="FE48" s="54"/>
      <c r="FF48" s="54"/>
      <c r="FG48" s="54"/>
      <c r="FH48" s="54"/>
      <c r="FI48" s="54"/>
      <c r="FJ48" s="54"/>
      <c r="FK48" s="54"/>
      <c r="FL48" s="54"/>
      <c r="FM48" s="54"/>
      <c r="FN48" s="54"/>
      <c r="FO48" s="54"/>
      <c r="FP48" s="54"/>
      <c r="FQ48" s="54"/>
      <c r="FR48" s="54"/>
      <c r="FS48" s="54"/>
      <c r="FT48" s="54"/>
      <c r="FU48" s="54"/>
      <c r="FV48" s="54"/>
      <c r="FW48" s="54"/>
      <c r="FX48" s="54"/>
      <c r="FY48" s="54"/>
      <c r="FZ48" s="54"/>
      <c r="GA48" s="54"/>
      <c r="GB48" s="54"/>
      <c r="GC48" s="54"/>
      <c r="GD48" s="54"/>
      <c r="GE48" s="54"/>
      <c r="GF48" s="54"/>
      <c r="GG48" s="54"/>
      <c r="GH48" s="54"/>
      <c r="GI48" s="54"/>
      <c r="GJ48" s="54"/>
      <c r="GK48" s="54"/>
      <c r="GL48" s="54"/>
      <c r="GM48" s="54"/>
      <c r="GN48" s="54"/>
      <c r="GO48" s="54"/>
      <c r="GP48" s="54"/>
      <c r="GQ48" s="54"/>
      <c r="GR48" s="54"/>
      <c r="GS48" s="54"/>
      <c r="GT48" s="54"/>
      <c r="GU48" s="54"/>
      <c r="GV48" s="54"/>
      <c r="GW48" s="54"/>
      <c r="GX48" s="54"/>
      <c r="GY48" s="54"/>
      <c r="GZ48" s="54"/>
      <c r="HA48" s="54"/>
      <c r="HB48" s="54"/>
      <c r="HC48" s="54"/>
      <c r="HD48" s="54"/>
      <c r="HE48" s="54"/>
      <c r="HF48" s="54"/>
      <c r="HG48" s="54"/>
      <c r="HH48" s="54"/>
      <c r="HI48" s="54"/>
      <c r="HJ48" s="54"/>
      <c r="HK48" s="54"/>
      <c r="HL48" s="54"/>
      <c r="HM48" s="54"/>
      <c r="HN48" s="54"/>
      <c r="HO48" s="54"/>
      <c r="HP48" s="54"/>
      <c r="HQ48" s="54"/>
      <c r="HR48" s="54"/>
      <c r="HS48" s="54"/>
      <c r="HT48" s="54"/>
      <c r="HU48" s="54"/>
      <c r="HV48" s="54"/>
      <c r="HW48" s="54"/>
      <c r="HX48" s="54"/>
      <c r="HY48" s="54"/>
      <c r="HZ48" s="54"/>
      <c r="IA48" s="54"/>
      <c r="IB48" s="54"/>
      <c r="IC48" s="54"/>
      <c r="ID48" s="54"/>
      <c r="IE48" s="54"/>
      <c r="IF48" s="54"/>
      <c r="IG48" s="54"/>
      <c r="IH48" s="54"/>
      <c r="II48" s="54"/>
      <c r="IJ48" s="54"/>
      <c r="IK48" s="54"/>
      <c r="IL48" s="54"/>
      <c r="IM48" s="54"/>
      <c r="IN48" s="54"/>
      <c r="IO48" s="54"/>
      <c r="IP48" s="54"/>
      <c r="IQ48" s="54"/>
      <c r="IR48" s="54"/>
      <c r="IS48" s="54"/>
      <c r="IT48" s="54"/>
      <c r="IU48" s="54"/>
      <c r="IV48" s="54"/>
      <c r="IW48" s="54"/>
      <c r="IX48" s="54"/>
      <c r="IY48" s="54"/>
      <c r="IZ48" s="54"/>
      <c r="JA48" s="54"/>
      <c r="JB48" s="54"/>
      <c r="JC48" s="54"/>
      <c r="JD48" s="54"/>
      <c r="JE48" s="54"/>
      <c r="JF48" s="54"/>
      <c r="JG48" s="54"/>
      <c r="JH48" s="54"/>
      <c r="JI48" s="54"/>
      <c r="JJ48" s="54"/>
      <c r="JK48" s="54"/>
      <c r="JL48" s="54"/>
      <c r="JM48" s="54"/>
      <c r="JN48" s="54"/>
      <c r="JO48" s="54"/>
      <c r="JP48" s="54"/>
      <c r="JQ48" s="54"/>
      <c r="JR48" s="54"/>
      <c r="JS48" s="54"/>
      <c r="JT48" s="54"/>
      <c r="JU48" s="54"/>
      <c r="JV48" s="54"/>
      <c r="JW48" s="54"/>
      <c r="JX48" s="54"/>
      <c r="JY48" s="54"/>
      <c r="JZ48" s="54"/>
      <c r="KA48" s="54"/>
      <c r="KB48" s="54"/>
      <c r="KC48" s="54"/>
      <c r="KD48" s="54"/>
      <c r="KE48" s="54"/>
      <c r="KF48" s="54"/>
      <c r="KG48" s="54"/>
      <c r="KH48" s="54"/>
      <c r="KI48" s="54"/>
      <c r="KJ48" s="54"/>
      <c r="KK48" s="54"/>
      <c r="KL48" s="54"/>
      <c r="KM48" s="54"/>
      <c r="KN48" s="54"/>
      <c r="KO48" s="54"/>
      <c r="KW48" s="208" t="s">
        <v>1439</v>
      </c>
    </row>
    <row r="49" spans="1:309" x14ac:dyDescent="0.35">
      <c r="A49" s="27" t="s">
        <v>912</v>
      </c>
      <c r="B49" s="54"/>
      <c r="C49" s="54"/>
      <c r="D49" s="54"/>
      <c r="E49" s="54"/>
      <c r="F49" s="54"/>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c r="BR49" s="54"/>
      <c r="BS49" s="54"/>
      <c r="BT49" s="54"/>
      <c r="BU49" s="54"/>
      <c r="BV49" s="54"/>
      <c r="BW49" s="54"/>
      <c r="BX49" s="54"/>
      <c r="BY49" s="54"/>
      <c r="BZ49" s="54"/>
      <c r="CA49" s="54"/>
      <c r="CB49" s="54"/>
      <c r="CC49" s="54"/>
      <c r="CD49" s="54"/>
      <c r="CE49" s="54"/>
      <c r="CF49" s="54"/>
      <c r="CG49" s="54"/>
      <c r="CH49" s="54"/>
      <c r="CI49" s="54"/>
      <c r="CJ49" s="54"/>
      <c r="CK49" s="54"/>
      <c r="CL49" s="54"/>
      <c r="CM49" s="54"/>
      <c r="CN49" s="54"/>
      <c r="CO49" s="54"/>
      <c r="CP49" s="54"/>
      <c r="CQ49" s="54"/>
      <c r="CR49" s="54"/>
      <c r="CS49" s="54"/>
      <c r="CT49" s="54"/>
      <c r="CU49" s="54"/>
      <c r="CV49" s="54"/>
      <c r="CW49" s="54"/>
      <c r="CX49" s="54"/>
      <c r="CY49" s="54"/>
      <c r="CZ49" s="54"/>
      <c r="DA49" s="54"/>
      <c r="DB49" s="54"/>
      <c r="DC49" s="54"/>
      <c r="DD49" s="54"/>
      <c r="DE49" s="54"/>
      <c r="DF49" s="54"/>
      <c r="DG49" s="54"/>
      <c r="DH49" s="54"/>
      <c r="DI49" s="54"/>
      <c r="DJ49" s="54"/>
      <c r="DK49" s="54"/>
      <c r="DL49" s="54"/>
      <c r="DM49" s="54"/>
      <c r="DN49" s="54"/>
      <c r="DO49" s="54"/>
      <c r="DP49" s="54"/>
      <c r="DQ49" s="54"/>
      <c r="DR49" s="54"/>
      <c r="DS49" s="54"/>
      <c r="DT49" s="54"/>
      <c r="DU49" s="54"/>
      <c r="DV49" s="54"/>
      <c r="DW49" s="54"/>
      <c r="DX49" s="54"/>
      <c r="DY49" s="54"/>
      <c r="DZ49" s="54"/>
      <c r="EA49" s="54"/>
      <c r="EB49" s="54"/>
      <c r="EC49" s="54"/>
      <c r="ED49" s="54"/>
      <c r="EE49" s="54"/>
      <c r="EF49" s="54"/>
      <c r="EG49" s="54"/>
      <c r="EH49" s="54"/>
      <c r="EI49" s="54"/>
      <c r="EJ49" s="54"/>
      <c r="EK49" s="54"/>
      <c r="EL49" s="54"/>
      <c r="EM49" s="54"/>
      <c r="EN49" s="54"/>
      <c r="EO49" s="54"/>
      <c r="EP49" s="54"/>
      <c r="EQ49" s="54"/>
      <c r="ER49" s="54"/>
      <c r="ES49" s="54"/>
      <c r="ET49" s="54"/>
      <c r="EU49" s="54"/>
      <c r="EV49" s="54"/>
      <c r="EW49" s="54"/>
      <c r="EX49" s="54"/>
      <c r="EY49" s="54"/>
      <c r="EZ49" s="54"/>
      <c r="FA49" s="54"/>
      <c r="FB49" s="54"/>
      <c r="FC49" s="54"/>
      <c r="FD49" s="54"/>
      <c r="FE49" s="54"/>
      <c r="FF49" s="54"/>
      <c r="FG49" s="54"/>
      <c r="FH49" s="54"/>
      <c r="FI49" s="54"/>
      <c r="FJ49" s="54"/>
      <c r="FK49" s="54"/>
      <c r="FL49" s="54"/>
      <c r="FM49" s="54"/>
      <c r="FN49" s="54"/>
      <c r="FO49" s="54"/>
      <c r="FP49" s="54"/>
      <c r="FQ49" s="54"/>
      <c r="FR49" s="54"/>
      <c r="FS49" s="54"/>
      <c r="FT49" s="54"/>
      <c r="FU49" s="54"/>
      <c r="FV49" s="54"/>
      <c r="FW49" s="54"/>
      <c r="FX49" s="54"/>
      <c r="FY49" s="54"/>
      <c r="FZ49" s="54"/>
      <c r="GA49" s="54"/>
      <c r="GB49" s="54"/>
      <c r="GC49" s="54"/>
      <c r="GD49" s="54"/>
      <c r="GE49" s="54"/>
      <c r="GF49" s="54"/>
      <c r="GG49" s="54"/>
      <c r="GH49" s="54"/>
      <c r="GI49" s="54"/>
      <c r="GJ49" s="54"/>
      <c r="GK49" s="54"/>
      <c r="GL49" s="54"/>
      <c r="GM49" s="54"/>
      <c r="GN49" s="54"/>
      <c r="GO49" s="54"/>
      <c r="GP49" s="54"/>
      <c r="GQ49" s="54"/>
      <c r="GR49" s="54"/>
      <c r="GS49" s="54"/>
      <c r="GT49" s="54"/>
      <c r="GU49" s="54"/>
      <c r="GV49" s="54"/>
      <c r="GW49" s="54"/>
      <c r="GX49" s="54"/>
      <c r="GY49" s="54"/>
      <c r="GZ49" s="54"/>
      <c r="HA49" s="54"/>
      <c r="HB49" s="54"/>
      <c r="HC49" s="54"/>
      <c r="HD49" s="54"/>
      <c r="HE49" s="54"/>
      <c r="HF49" s="54"/>
      <c r="HG49" s="54"/>
      <c r="HH49" s="54"/>
      <c r="HI49" s="54"/>
      <c r="HJ49" s="54"/>
      <c r="HK49" s="54"/>
      <c r="HL49" s="54"/>
      <c r="HM49" s="54"/>
      <c r="HN49" s="54"/>
      <c r="HO49" s="54"/>
      <c r="HP49" s="54"/>
      <c r="HQ49" s="54"/>
      <c r="HR49" s="54"/>
      <c r="HS49" s="54"/>
      <c r="HT49" s="54"/>
      <c r="HU49" s="54"/>
      <c r="HV49" s="54"/>
      <c r="HW49" s="54"/>
      <c r="HX49" s="54"/>
      <c r="HY49" s="54"/>
      <c r="HZ49" s="54"/>
      <c r="IA49" s="54"/>
      <c r="IB49" s="54"/>
      <c r="IC49" s="54"/>
      <c r="ID49" s="54"/>
      <c r="IE49" s="54"/>
      <c r="IF49" s="54"/>
      <c r="IG49" s="54"/>
      <c r="IH49" s="54"/>
      <c r="II49" s="54"/>
      <c r="IJ49" s="54"/>
      <c r="IK49" s="54"/>
      <c r="IL49" s="54"/>
      <c r="IM49" s="54"/>
      <c r="IN49" s="54"/>
      <c r="IO49" s="54"/>
      <c r="IP49" s="54"/>
      <c r="IQ49" s="54"/>
      <c r="IR49" s="54"/>
      <c r="IS49" s="54"/>
      <c r="IT49" s="54"/>
      <c r="IU49" s="54"/>
      <c r="IV49" s="54"/>
      <c r="IW49" s="54"/>
      <c r="IX49" s="54"/>
      <c r="IY49" s="54"/>
      <c r="IZ49" s="54"/>
      <c r="JA49" s="54"/>
      <c r="JB49" s="54"/>
      <c r="JC49" s="54"/>
      <c r="JD49" s="54"/>
      <c r="JE49" s="54"/>
      <c r="JF49" s="54"/>
      <c r="JG49" s="54"/>
      <c r="JH49" s="54"/>
      <c r="JI49" s="54"/>
      <c r="JJ49" s="54"/>
      <c r="JK49" s="54"/>
      <c r="JL49" s="54"/>
      <c r="JM49" s="54"/>
      <c r="JN49" s="54"/>
      <c r="JO49" s="54"/>
      <c r="JP49" s="54"/>
      <c r="JQ49" s="54"/>
      <c r="JR49" s="54"/>
      <c r="JS49" s="54"/>
      <c r="JT49" s="54"/>
      <c r="JU49" s="54"/>
      <c r="JV49" s="54"/>
      <c r="JW49" s="54"/>
      <c r="JX49" s="54"/>
      <c r="JY49" s="54"/>
      <c r="JZ49" s="54"/>
      <c r="KA49" s="54"/>
      <c r="KB49" s="54"/>
      <c r="KC49" s="54"/>
      <c r="KD49" s="54"/>
      <c r="KE49" s="54"/>
      <c r="KF49" s="54"/>
      <c r="KG49" s="54"/>
      <c r="KH49" s="54"/>
      <c r="KI49" s="54"/>
      <c r="KJ49" s="54"/>
      <c r="KK49" s="54"/>
      <c r="KL49" s="54"/>
      <c r="KM49" s="54"/>
      <c r="KN49" s="54"/>
      <c r="KO49" s="54"/>
      <c r="KW49" s="386" t="s">
        <v>962</v>
      </c>
    </row>
    <row r="50" spans="1:309" x14ac:dyDescent="0.35">
      <c r="A50" s="27" t="s">
        <v>913</v>
      </c>
      <c r="B50" s="54"/>
      <c r="C50" s="54"/>
      <c r="D50" s="54"/>
      <c r="E50" s="54"/>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c r="BU50" s="54"/>
      <c r="BV50" s="54"/>
      <c r="BW50" s="54"/>
      <c r="BX50" s="54"/>
      <c r="BY50" s="54"/>
      <c r="BZ50" s="54"/>
      <c r="CA50" s="54"/>
      <c r="CB50" s="54"/>
      <c r="CC50" s="54"/>
      <c r="CD50" s="54"/>
      <c r="CE50" s="54"/>
      <c r="CF50" s="54"/>
      <c r="CG50" s="54"/>
      <c r="CH50" s="54"/>
      <c r="CI50" s="54"/>
      <c r="CJ50" s="54"/>
      <c r="CK50" s="54"/>
      <c r="CL50" s="54"/>
      <c r="CM50" s="54"/>
      <c r="CN50" s="54"/>
      <c r="CO50" s="54"/>
      <c r="CP50" s="54"/>
      <c r="CQ50" s="54"/>
      <c r="CR50" s="54"/>
      <c r="CS50" s="54"/>
      <c r="CT50" s="54"/>
      <c r="CU50" s="54"/>
      <c r="CV50" s="54"/>
      <c r="CW50" s="54"/>
      <c r="CX50" s="54"/>
      <c r="CY50" s="54"/>
      <c r="CZ50" s="54"/>
      <c r="DA50" s="54"/>
      <c r="DB50" s="54"/>
      <c r="DC50" s="54"/>
      <c r="DD50" s="54"/>
      <c r="DE50" s="54"/>
      <c r="DF50" s="54"/>
      <c r="DG50" s="54"/>
      <c r="DH50" s="54"/>
      <c r="DI50" s="54"/>
      <c r="DJ50" s="54"/>
      <c r="DK50" s="54"/>
      <c r="DL50" s="54"/>
      <c r="DM50" s="54"/>
      <c r="DN50" s="54"/>
      <c r="DO50" s="54"/>
      <c r="DP50" s="54"/>
      <c r="DQ50" s="54"/>
      <c r="DR50" s="54"/>
      <c r="DS50" s="54"/>
      <c r="DT50" s="54"/>
      <c r="DU50" s="54"/>
      <c r="DV50" s="54"/>
      <c r="DW50" s="54"/>
      <c r="DX50" s="54"/>
      <c r="DY50" s="54"/>
      <c r="DZ50" s="54"/>
      <c r="EA50" s="54"/>
      <c r="EB50" s="54"/>
      <c r="EC50" s="54"/>
      <c r="ED50" s="54"/>
      <c r="EE50" s="54"/>
      <c r="EF50" s="54"/>
      <c r="EG50" s="54"/>
      <c r="EH50" s="54"/>
      <c r="EI50" s="54"/>
      <c r="EJ50" s="54"/>
      <c r="EK50" s="54"/>
      <c r="EL50" s="54"/>
      <c r="EM50" s="54"/>
      <c r="EN50" s="54"/>
      <c r="EO50" s="54"/>
      <c r="EP50" s="54"/>
      <c r="EQ50" s="54"/>
      <c r="ER50" s="54"/>
      <c r="ES50" s="54"/>
      <c r="ET50" s="54"/>
      <c r="EU50" s="54"/>
      <c r="EV50" s="54"/>
      <c r="EW50" s="54"/>
      <c r="EX50" s="54"/>
      <c r="EY50" s="54"/>
      <c r="EZ50" s="54"/>
      <c r="FA50" s="54"/>
      <c r="FB50" s="54"/>
      <c r="FC50" s="54"/>
      <c r="FD50" s="54"/>
      <c r="FE50" s="54"/>
      <c r="FF50" s="54"/>
      <c r="FG50" s="54"/>
      <c r="FH50" s="54"/>
      <c r="FI50" s="54"/>
      <c r="FJ50" s="54"/>
      <c r="FK50" s="54"/>
      <c r="FL50" s="54"/>
      <c r="FM50" s="54"/>
      <c r="FN50" s="54"/>
      <c r="FO50" s="54"/>
      <c r="FP50" s="54"/>
      <c r="FQ50" s="54"/>
      <c r="FR50" s="54"/>
      <c r="FS50" s="54"/>
      <c r="FT50" s="54"/>
      <c r="FU50" s="54"/>
      <c r="FV50" s="54"/>
      <c r="FW50" s="54"/>
      <c r="FX50" s="54"/>
      <c r="FY50" s="54"/>
      <c r="FZ50" s="54"/>
      <c r="GA50" s="54"/>
      <c r="GB50" s="54"/>
      <c r="GC50" s="54"/>
      <c r="GD50" s="54"/>
      <c r="GE50" s="54"/>
      <c r="GF50" s="54"/>
      <c r="GG50" s="54"/>
      <c r="GH50" s="54"/>
      <c r="GI50" s="54"/>
      <c r="GJ50" s="54"/>
      <c r="GK50" s="54"/>
      <c r="GL50" s="54"/>
      <c r="GM50" s="54"/>
      <c r="GN50" s="54"/>
      <c r="GO50" s="54"/>
      <c r="GP50" s="54"/>
      <c r="GQ50" s="54"/>
      <c r="GR50" s="54"/>
      <c r="GS50" s="54"/>
      <c r="GT50" s="54"/>
      <c r="GU50" s="54"/>
      <c r="GV50" s="54"/>
      <c r="GW50" s="54"/>
      <c r="GX50" s="54"/>
      <c r="GY50" s="54"/>
      <c r="GZ50" s="54"/>
      <c r="HA50" s="54"/>
      <c r="HB50" s="54"/>
      <c r="HC50" s="54"/>
      <c r="HD50" s="54"/>
      <c r="HE50" s="54"/>
      <c r="HF50" s="54"/>
      <c r="HG50" s="54"/>
      <c r="HH50" s="54"/>
      <c r="HI50" s="54"/>
      <c r="HJ50" s="54"/>
      <c r="HK50" s="54"/>
      <c r="HL50" s="54"/>
      <c r="HM50" s="54"/>
      <c r="HN50" s="54"/>
      <c r="HO50" s="54"/>
      <c r="HP50" s="54"/>
      <c r="HQ50" s="54"/>
      <c r="HR50" s="54"/>
      <c r="HS50" s="54"/>
      <c r="HT50" s="54"/>
      <c r="HU50" s="54"/>
      <c r="HV50" s="54"/>
      <c r="HW50" s="54"/>
      <c r="HX50" s="54"/>
      <c r="HY50" s="54"/>
      <c r="HZ50" s="54"/>
      <c r="IA50" s="54"/>
      <c r="IB50" s="54"/>
      <c r="IC50" s="54"/>
      <c r="ID50" s="54"/>
      <c r="IE50" s="54"/>
      <c r="IF50" s="54"/>
      <c r="IG50" s="54"/>
      <c r="IH50" s="54"/>
      <c r="II50" s="54"/>
      <c r="IJ50" s="54"/>
      <c r="IK50" s="54"/>
      <c r="IL50" s="54"/>
      <c r="IM50" s="54"/>
      <c r="IN50" s="54"/>
      <c r="IO50" s="54"/>
      <c r="IP50" s="54"/>
      <c r="IQ50" s="54"/>
      <c r="IR50" s="54"/>
      <c r="IS50" s="54"/>
      <c r="IT50" s="54"/>
      <c r="IU50" s="54"/>
      <c r="IV50" s="54"/>
      <c r="IW50" s="54"/>
      <c r="IX50" s="54"/>
      <c r="IY50" s="54"/>
      <c r="IZ50" s="54"/>
      <c r="JA50" s="54"/>
      <c r="JB50" s="54"/>
      <c r="JC50" s="54"/>
      <c r="JD50" s="54"/>
      <c r="JE50" s="54"/>
      <c r="JF50" s="54"/>
      <c r="JG50" s="54"/>
      <c r="JH50" s="54"/>
      <c r="JI50" s="54"/>
      <c r="JJ50" s="54"/>
      <c r="JK50" s="54"/>
      <c r="JL50" s="54"/>
      <c r="JM50" s="54"/>
      <c r="JN50" s="54"/>
      <c r="JO50" s="54"/>
      <c r="JP50" s="54"/>
      <c r="JQ50" s="54"/>
      <c r="JR50" s="54"/>
      <c r="JS50" s="54"/>
      <c r="JT50" s="54"/>
      <c r="JU50" s="54"/>
      <c r="JV50" s="54"/>
      <c r="JW50" s="54"/>
      <c r="JX50" s="54"/>
      <c r="JY50" s="54"/>
      <c r="JZ50" s="54"/>
      <c r="KA50" s="54"/>
      <c r="KB50" s="54"/>
      <c r="KC50" s="54"/>
      <c r="KD50" s="54"/>
      <c r="KE50" s="54"/>
      <c r="KF50" s="54"/>
      <c r="KG50" s="54"/>
      <c r="KH50" s="54"/>
      <c r="KI50" s="54"/>
      <c r="KJ50" s="54"/>
      <c r="KK50" s="54"/>
      <c r="KL50" s="54"/>
      <c r="KM50" s="54"/>
      <c r="KN50" s="54"/>
      <c r="KO50" s="54"/>
      <c r="KW50" s="208" t="s">
        <v>1440</v>
      </c>
    </row>
    <row r="51" spans="1:309" x14ac:dyDescent="0.35">
      <c r="A51" s="27" t="s">
        <v>914</v>
      </c>
      <c r="B51" s="54"/>
      <c r="C51" s="54"/>
      <c r="D51" s="54"/>
      <c r="E51" s="54"/>
      <c r="F51" s="54"/>
      <c r="G51" s="54"/>
      <c r="H51" s="54"/>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c r="BC51" s="54"/>
      <c r="BD51" s="54"/>
      <c r="BE51" s="54"/>
      <c r="BF51" s="54"/>
      <c r="BG51" s="54"/>
      <c r="BH51" s="54"/>
      <c r="BI51" s="54"/>
      <c r="BJ51" s="54"/>
      <c r="BK51" s="54"/>
      <c r="BL51" s="54"/>
      <c r="BM51" s="54"/>
      <c r="BN51" s="54"/>
      <c r="BO51" s="54"/>
      <c r="BP51" s="54"/>
      <c r="BQ51" s="54"/>
      <c r="BR51" s="54"/>
      <c r="BS51" s="54"/>
      <c r="BT51" s="54"/>
      <c r="BU51" s="54"/>
      <c r="BV51" s="54"/>
      <c r="BW51" s="54"/>
      <c r="BX51" s="54"/>
      <c r="BY51" s="54"/>
      <c r="BZ51" s="54"/>
      <c r="CA51" s="54"/>
      <c r="CB51" s="54"/>
      <c r="CC51" s="54"/>
      <c r="CD51" s="54"/>
      <c r="CE51" s="54"/>
      <c r="CF51" s="54"/>
      <c r="CG51" s="54"/>
      <c r="CH51" s="54"/>
      <c r="CI51" s="54"/>
      <c r="CJ51" s="54"/>
      <c r="CK51" s="54"/>
      <c r="CL51" s="54"/>
      <c r="CM51" s="54"/>
      <c r="CN51" s="54"/>
      <c r="CO51" s="54"/>
      <c r="CP51" s="54"/>
      <c r="CQ51" s="54"/>
      <c r="CR51" s="54"/>
      <c r="CS51" s="54"/>
      <c r="CT51" s="54"/>
      <c r="CU51" s="54"/>
      <c r="CV51" s="54"/>
      <c r="CW51" s="54"/>
      <c r="CX51" s="54"/>
      <c r="CY51" s="54"/>
      <c r="CZ51" s="54"/>
      <c r="DA51" s="54"/>
      <c r="DB51" s="54"/>
      <c r="DC51" s="54"/>
      <c r="DD51" s="54"/>
      <c r="DE51" s="54"/>
      <c r="DF51" s="54"/>
      <c r="DG51" s="54"/>
      <c r="DH51" s="54"/>
      <c r="DI51" s="54"/>
      <c r="DJ51" s="54"/>
      <c r="DK51" s="54"/>
      <c r="DL51" s="54"/>
      <c r="DM51" s="54"/>
      <c r="DN51" s="54"/>
      <c r="DO51" s="54"/>
      <c r="DP51" s="54"/>
      <c r="DQ51" s="54"/>
      <c r="DR51" s="54"/>
      <c r="DS51" s="54"/>
      <c r="DT51" s="54"/>
      <c r="DU51" s="54"/>
      <c r="DV51" s="54"/>
      <c r="DW51" s="54"/>
      <c r="DX51" s="54"/>
      <c r="DY51" s="54"/>
      <c r="DZ51" s="54"/>
      <c r="EA51" s="54"/>
      <c r="EB51" s="54"/>
      <c r="EC51" s="54"/>
      <c r="ED51" s="54"/>
      <c r="EE51" s="54"/>
      <c r="EF51" s="54"/>
      <c r="EG51" s="54"/>
      <c r="EH51" s="54"/>
      <c r="EI51" s="54"/>
      <c r="EJ51" s="54"/>
      <c r="EK51" s="54"/>
      <c r="EL51" s="54"/>
      <c r="EM51" s="54"/>
      <c r="EN51" s="54"/>
      <c r="EO51" s="54"/>
      <c r="EP51" s="54"/>
      <c r="EQ51" s="54"/>
      <c r="ER51" s="54"/>
      <c r="ES51" s="54"/>
      <c r="ET51" s="54"/>
      <c r="EU51" s="54"/>
      <c r="EV51" s="54"/>
      <c r="EW51" s="54"/>
      <c r="EX51" s="54"/>
      <c r="EY51" s="54"/>
      <c r="EZ51" s="54"/>
      <c r="FA51" s="54"/>
      <c r="FB51" s="54"/>
      <c r="FC51" s="54"/>
      <c r="FD51" s="54"/>
      <c r="FE51" s="54"/>
      <c r="FF51" s="54"/>
      <c r="FG51" s="54"/>
      <c r="FH51" s="54"/>
      <c r="FI51" s="54"/>
      <c r="FJ51" s="54"/>
      <c r="FK51" s="54"/>
      <c r="FL51" s="54"/>
      <c r="FM51" s="54"/>
      <c r="FN51" s="54"/>
      <c r="FO51" s="54"/>
      <c r="FP51" s="54"/>
      <c r="FQ51" s="54"/>
      <c r="FR51" s="54"/>
      <c r="FS51" s="54"/>
      <c r="FT51" s="54"/>
      <c r="FU51" s="54"/>
      <c r="FV51" s="54"/>
      <c r="FW51" s="54"/>
      <c r="FX51" s="54"/>
      <c r="FY51" s="54"/>
      <c r="FZ51" s="54"/>
      <c r="GA51" s="54"/>
      <c r="GB51" s="54"/>
      <c r="GC51" s="54"/>
      <c r="GD51" s="54"/>
      <c r="GE51" s="54"/>
      <c r="GF51" s="54"/>
      <c r="GG51" s="54"/>
      <c r="GH51" s="54"/>
      <c r="GI51" s="54"/>
      <c r="GJ51" s="54"/>
      <c r="GK51" s="54"/>
      <c r="GL51" s="54"/>
      <c r="GM51" s="54"/>
      <c r="GN51" s="54"/>
      <c r="GO51" s="54"/>
      <c r="GP51" s="54"/>
      <c r="GQ51" s="54"/>
      <c r="GR51" s="54"/>
      <c r="GS51" s="54"/>
      <c r="GT51" s="54"/>
      <c r="GU51" s="54"/>
      <c r="GV51" s="54"/>
      <c r="GW51" s="54"/>
      <c r="GX51" s="54"/>
      <c r="GY51" s="54"/>
      <c r="GZ51" s="54"/>
      <c r="HA51" s="54"/>
      <c r="HB51" s="54"/>
      <c r="HC51" s="54"/>
      <c r="HD51" s="54"/>
      <c r="HE51" s="54"/>
      <c r="HF51" s="54"/>
      <c r="HG51" s="54"/>
      <c r="HH51" s="54"/>
      <c r="HI51" s="54"/>
      <c r="HJ51" s="54"/>
      <c r="HK51" s="54"/>
      <c r="HL51" s="54"/>
      <c r="HM51" s="54"/>
      <c r="HN51" s="54"/>
      <c r="HO51" s="54"/>
      <c r="HP51" s="54"/>
      <c r="HQ51" s="54"/>
      <c r="HR51" s="54"/>
      <c r="HS51" s="54"/>
      <c r="HT51" s="54"/>
      <c r="HU51" s="54"/>
      <c r="HV51" s="54"/>
      <c r="HW51" s="54"/>
      <c r="HX51" s="54"/>
      <c r="HY51" s="54"/>
      <c r="HZ51" s="54"/>
      <c r="IA51" s="54"/>
      <c r="IB51" s="54"/>
      <c r="IC51" s="54"/>
      <c r="ID51" s="54"/>
      <c r="IE51" s="54"/>
      <c r="IF51" s="54"/>
      <c r="IG51" s="54"/>
      <c r="IH51" s="54"/>
      <c r="II51" s="54"/>
      <c r="IJ51" s="54"/>
      <c r="IK51" s="54"/>
      <c r="IL51" s="54"/>
      <c r="IM51" s="54"/>
      <c r="IN51" s="54"/>
      <c r="IO51" s="54"/>
      <c r="IP51" s="54"/>
      <c r="IQ51" s="54"/>
      <c r="IR51" s="54"/>
      <c r="IS51" s="54"/>
      <c r="IT51" s="54"/>
      <c r="IU51" s="54"/>
      <c r="IV51" s="54"/>
      <c r="IW51" s="54"/>
      <c r="IX51" s="54"/>
      <c r="IY51" s="54"/>
      <c r="IZ51" s="54"/>
      <c r="JA51" s="54"/>
      <c r="JB51" s="54"/>
      <c r="JC51" s="54"/>
      <c r="JD51" s="54"/>
      <c r="JE51" s="54"/>
      <c r="JF51" s="54"/>
      <c r="JG51" s="54"/>
      <c r="JH51" s="54"/>
      <c r="JI51" s="54"/>
      <c r="JJ51" s="54"/>
      <c r="JK51" s="54"/>
      <c r="JL51" s="54"/>
      <c r="JM51" s="54"/>
      <c r="JN51" s="54"/>
      <c r="JO51" s="54"/>
      <c r="JP51" s="54"/>
      <c r="JQ51" s="54"/>
      <c r="JR51" s="54"/>
      <c r="JS51" s="54"/>
      <c r="JT51" s="54"/>
      <c r="JU51" s="54"/>
      <c r="JV51" s="54"/>
      <c r="JW51" s="54"/>
      <c r="JX51" s="54"/>
      <c r="JY51" s="54"/>
      <c r="JZ51" s="54"/>
      <c r="KA51" s="54"/>
      <c r="KB51" s="54"/>
      <c r="KC51" s="54"/>
      <c r="KD51" s="54"/>
      <c r="KE51" s="54"/>
      <c r="KF51" s="54"/>
      <c r="KG51" s="54"/>
      <c r="KH51" s="54"/>
      <c r="KI51" s="54"/>
      <c r="KJ51" s="54"/>
      <c r="KK51" s="54"/>
      <c r="KL51" s="54"/>
      <c r="KM51" s="54"/>
      <c r="KN51" s="54"/>
      <c r="KO51" s="54"/>
      <c r="KW51" s="208" t="s">
        <v>1441</v>
      </c>
    </row>
    <row r="52" spans="1:309" x14ac:dyDescent="0.35">
      <c r="A52" s="27" t="s">
        <v>915</v>
      </c>
      <c r="B52" s="54"/>
      <c r="C52" s="54"/>
      <c r="D52" s="54"/>
      <c r="E52" s="54"/>
      <c r="F52" s="54"/>
      <c r="G52" s="54"/>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c r="BC52" s="54"/>
      <c r="BD52" s="54"/>
      <c r="BE52" s="54"/>
      <c r="BF52" s="54"/>
      <c r="BG52" s="54"/>
      <c r="BH52" s="54"/>
      <c r="BI52" s="54"/>
      <c r="BJ52" s="54"/>
      <c r="BK52" s="54"/>
      <c r="BL52" s="54"/>
      <c r="BM52" s="54"/>
      <c r="BN52" s="54"/>
      <c r="BO52" s="54"/>
      <c r="BP52" s="54"/>
      <c r="BQ52" s="54"/>
      <c r="BR52" s="54"/>
      <c r="BS52" s="54"/>
      <c r="BT52" s="54"/>
      <c r="BU52" s="54"/>
      <c r="BV52" s="54"/>
      <c r="BW52" s="54"/>
      <c r="BX52" s="54"/>
      <c r="BY52" s="54"/>
      <c r="BZ52" s="54"/>
      <c r="CA52" s="54"/>
      <c r="CB52" s="54"/>
      <c r="CC52" s="54"/>
      <c r="CD52" s="54"/>
      <c r="CE52" s="54"/>
      <c r="CF52" s="54"/>
      <c r="CG52" s="54"/>
      <c r="CH52" s="54"/>
      <c r="CI52" s="54"/>
      <c r="CJ52" s="54"/>
      <c r="CK52" s="54"/>
      <c r="CL52" s="54"/>
      <c r="CM52" s="54"/>
      <c r="CN52" s="54"/>
      <c r="CO52" s="54"/>
      <c r="CP52" s="54"/>
      <c r="CQ52" s="54"/>
      <c r="CR52" s="54"/>
      <c r="CS52" s="54"/>
      <c r="CT52" s="54"/>
      <c r="CU52" s="54"/>
      <c r="CV52" s="54"/>
      <c r="CW52" s="54"/>
      <c r="CX52" s="54"/>
      <c r="CY52" s="54"/>
      <c r="CZ52" s="54"/>
      <c r="DA52" s="54"/>
      <c r="DB52" s="54"/>
      <c r="DC52" s="54"/>
      <c r="DD52" s="54"/>
      <c r="DE52" s="54"/>
      <c r="DF52" s="54"/>
      <c r="DG52" s="54"/>
      <c r="DH52" s="54"/>
      <c r="DI52" s="54"/>
      <c r="DJ52" s="54"/>
      <c r="DK52" s="54"/>
      <c r="DL52" s="54"/>
      <c r="DM52" s="54"/>
      <c r="DN52" s="54"/>
      <c r="DO52" s="54"/>
      <c r="DP52" s="54"/>
      <c r="DQ52" s="54"/>
      <c r="DR52" s="54"/>
      <c r="DS52" s="54"/>
      <c r="DT52" s="54"/>
      <c r="DU52" s="54"/>
      <c r="DV52" s="54"/>
      <c r="DW52" s="54"/>
      <c r="DX52" s="54"/>
      <c r="DY52" s="54"/>
      <c r="DZ52" s="54"/>
      <c r="EA52" s="54"/>
      <c r="EB52" s="54"/>
      <c r="EC52" s="54"/>
      <c r="ED52" s="54"/>
      <c r="EE52" s="54"/>
      <c r="EF52" s="54"/>
      <c r="EG52" s="54"/>
      <c r="EH52" s="54"/>
      <c r="EI52" s="54"/>
      <c r="EJ52" s="54"/>
      <c r="EK52" s="54"/>
      <c r="EL52" s="54"/>
      <c r="EM52" s="54"/>
      <c r="EN52" s="54"/>
      <c r="EO52" s="54"/>
      <c r="EP52" s="54"/>
      <c r="EQ52" s="54"/>
      <c r="ER52" s="54"/>
      <c r="ES52" s="54"/>
      <c r="ET52" s="54"/>
      <c r="EU52" s="54"/>
      <c r="EV52" s="54"/>
      <c r="EW52" s="54"/>
      <c r="EX52" s="54"/>
      <c r="EY52" s="54"/>
      <c r="EZ52" s="54"/>
      <c r="FA52" s="54"/>
      <c r="FB52" s="54"/>
      <c r="FC52" s="54"/>
      <c r="FD52" s="54"/>
      <c r="FE52" s="54"/>
      <c r="FF52" s="54"/>
      <c r="FG52" s="54"/>
      <c r="FH52" s="54"/>
      <c r="FI52" s="54"/>
      <c r="FJ52" s="54"/>
      <c r="FK52" s="54"/>
      <c r="FL52" s="54"/>
      <c r="FM52" s="54"/>
      <c r="FN52" s="54"/>
      <c r="FO52" s="54"/>
      <c r="FP52" s="54"/>
      <c r="FQ52" s="54"/>
      <c r="FR52" s="54"/>
      <c r="FS52" s="54"/>
      <c r="FT52" s="54"/>
      <c r="FU52" s="54"/>
      <c r="FV52" s="54"/>
      <c r="FW52" s="54"/>
      <c r="FX52" s="54"/>
      <c r="FY52" s="54"/>
      <c r="FZ52" s="54"/>
      <c r="GA52" s="54"/>
      <c r="GB52" s="54"/>
      <c r="GC52" s="54"/>
      <c r="GD52" s="54"/>
      <c r="GE52" s="54"/>
      <c r="GF52" s="54"/>
      <c r="GG52" s="54"/>
      <c r="GH52" s="54"/>
      <c r="GI52" s="54"/>
      <c r="GJ52" s="54"/>
      <c r="GK52" s="54"/>
      <c r="GL52" s="54"/>
      <c r="GM52" s="54"/>
      <c r="GN52" s="54"/>
      <c r="GO52" s="54"/>
      <c r="GP52" s="54"/>
      <c r="GQ52" s="54"/>
      <c r="GR52" s="54"/>
      <c r="GS52" s="54"/>
      <c r="GT52" s="54"/>
      <c r="GU52" s="54"/>
      <c r="GV52" s="54"/>
      <c r="GW52" s="54"/>
      <c r="GX52" s="54"/>
      <c r="GY52" s="54"/>
      <c r="GZ52" s="54"/>
      <c r="HA52" s="54"/>
      <c r="HB52" s="54"/>
      <c r="HC52" s="54"/>
      <c r="HD52" s="54"/>
      <c r="HE52" s="54"/>
      <c r="HF52" s="54"/>
      <c r="HG52" s="54"/>
      <c r="HH52" s="54"/>
      <c r="HI52" s="54"/>
      <c r="HJ52" s="54"/>
      <c r="HK52" s="54"/>
      <c r="HL52" s="54"/>
      <c r="HM52" s="54"/>
      <c r="HN52" s="54"/>
      <c r="HO52" s="54"/>
      <c r="HP52" s="54"/>
      <c r="HQ52" s="54"/>
      <c r="HR52" s="54"/>
      <c r="HS52" s="54"/>
      <c r="HT52" s="54"/>
      <c r="HU52" s="54"/>
      <c r="HV52" s="54"/>
      <c r="HW52" s="54"/>
      <c r="HX52" s="54"/>
      <c r="HY52" s="54"/>
      <c r="HZ52" s="54"/>
      <c r="IA52" s="54"/>
      <c r="IB52" s="54"/>
      <c r="IC52" s="54"/>
      <c r="ID52" s="54"/>
      <c r="IE52" s="54"/>
      <c r="IF52" s="54"/>
      <c r="IG52" s="54"/>
      <c r="IH52" s="54"/>
      <c r="II52" s="54"/>
      <c r="IJ52" s="54"/>
      <c r="IK52" s="54"/>
      <c r="IL52" s="54"/>
      <c r="IM52" s="54"/>
      <c r="IN52" s="54"/>
      <c r="IO52" s="54"/>
      <c r="IP52" s="54"/>
      <c r="IQ52" s="54"/>
      <c r="IR52" s="54"/>
      <c r="IS52" s="54"/>
      <c r="IT52" s="54"/>
      <c r="IU52" s="54"/>
      <c r="IV52" s="54"/>
      <c r="IW52" s="54"/>
      <c r="IX52" s="54"/>
      <c r="IY52" s="54"/>
      <c r="IZ52" s="54"/>
      <c r="JA52" s="54"/>
      <c r="JB52" s="54"/>
      <c r="JC52" s="54"/>
      <c r="JD52" s="54"/>
      <c r="JE52" s="54"/>
      <c r="JF52" s="54"/>
      <c r="JG52" s="54"/>
      <c r="JH52" s="54"/>
      <c r="JI52" s="54"/>
      <c r="JJ52" s="54"/>
      <c r="JK52" s="54"/>
      <c r="JL52" s="54"/>
      <c r="JM52" s="54"/>
      <c r="JN52" s="54"/>
      <c r="JO52" s="54"/>
      <c r="JP52" s="54"/>
      <c r="JQ52" s="54"/>
      <c r="JR52" s="54"/>
      <c r="JS52" s="54"/>
      <c r="JT52" s="54"/>
      <c r="JU52" s="54"/>
      <c r="JV52" s="54"/>
      <c r="JW52" s="54"/>
      <c r="JX52" s="54"/>
      <c r="JY52" s="54"/>
      <c r="JZ52" s="54"/>
      <c r="KA52" s="54"/>
      <c r="KB52" s="54"/>
      <c r="KC52" s="54"/>
      <c r="KD52" s="54"/>
      <c r="KE52" s="54"/>
      <c r="KF52" s="54"/>
      <c r="KG52" s="54"/>
      <c r="KH52" s="54"/>
      <c r="KI52" s="54"/>
      <c r="KJ52" s="54"/>
      <c r="KK52" s="54"/>
      <c r="KL52" s="54"/>
      <c r="KM52" s="54"/>
      <c r="KN52" s="54"/>
      <c r="KO52" s="54"/>
      <c r="KW52" s="208" t="s">
        <v>1442</v>
      </c>
    </row>
    <row r="53" spans="1:309" x14ac:dyDescent="0.35">
      <c r="A53" s="27" t="s">
        <v>916</v>
      </c>
      <c r="B53" s="54"/>
      <c r="C53" s="54"/>
      <c r="D53" s="54"/>
      <c r="E53" s="54"/>
      <c r="F53" s="54"/>
      <c r="G53" s="54"/>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c r="BZ53" s="54"/>
      <c r="CA53" s="54"/>
      <c r="CB53" s="54"/>
      <c r="CC53" s="54"/>
      <c r="CD53" s="54"/>
      <c r="CE53" s="54"/>
      <c r="CF53" s="54"/>
      <c r="CG53" s="54"/>
      <c r="CH53" s="54"/>
      <c r="CI53" s="54"/>
      <c r="CJ53" s="54"/>
      <c r="CK53" s="54"/>
      <c r="CL53" s="54"/>
      <c r="CM53" s="54"/>
      <c r="CN53" s="54"/>
      <c r="CO53" s="54"/>
      <c r="CP53" s="54"/>
      <c r="CQ53" s="54"/>
      <c r="CR53" s="54"/>
      <c r="CS53" s="54"/>
      <c r="CT53" s="54"/>
      <c r="CU53" s="54"/>
      <c r="CV53" s="54"/>
      <c r="CW53" s="54"/>
      <c r="CX53" s="54"/>
      <c r="CY53" s="54"/>
      <c r="CZ53" s="54"/>
      <c r="DA53" s="54"/>
      <c r="DB53" s="54"/>
      <c r="DC53" s="54"/>
      <c r="DD53" s="54"/>
      <c r="DE53" s="54"/>
      <c r="DF53" s="54"/>
      <c r="DG53" s="54"/>
      <c r="DH53" s="54"/>
      <c r="DI53" s="54"/>
      <c r="DJ53" s="54"/>
      <c r="DK53" s="54"/>
      <c r="DL53" s="54"/>
      <c r="DM53" s="54"/>
      <c r="DN53" s="54"/>
      <c r="DO53" s="54"/>
      <c r="DP53" s="54"/>
      <c r="DQ53" s="54"/>
      <c r="DR53" s="54"/>
      <c r="DS53" s="54"/>
      <c r="DT53" s="54"/>
      <c r="DU53" s="54"/>
      <c r="DV53" s="54"/>
      <c r="DW53" s="54"/>
      <c r="DX53" s="54"/>
      <c r="DY53" s="54"/>
      <c r="DZ53" s="54"/>
      <c r="EA53" s="54"/>
      <c r="EB53" s="54"/>
      <c r="EC53" s="54"/>
      <c r="ED53" s="54"/>
      <c r="EE53" s="54"/>
      <c r="EF53" s="54"/>
      <c r="EG53" s="54"/>
      <c r="EH53" s="54"/>
      <c r="EI53" s="54"/>
      <c r="EJ53" s="54"/>
      <c r="EK53" s="54"/>
      <c r="EL53" s="54"/>
      <c r="EM53" s="54"/>
      <c r="EN53" s="54"/>
      <c r="EO53" s="54"/>
      <c r="EP53" s="54"/>
      <c r="EQ53" s="54"/>
      <c r="ER53" s="54"/>
      <c r="ES53" s="54"/>
      <c r="ET53" s="54"/>
      <c r="EU53" s="54"/>
      <c r="EV53" s="54"/>
      <c r="EW53" s="54"/>
      <c r="EX53" s="54"/>
      <c r="EY53" s="54"/>
      <c r="EZ53" s="54"/>
      <c r="FA53" s="54"/>
      <c r="FB53" s="54"/>
      <c r="FC53" s="54"/>
      <c r="FD53" s="54"/>
      <c r="FE53" s="54"/>
      <c r="FF53" s="54"/>
      <c r="FG53" s="54"/>
      <c r="FH53" s="54"/>
      <c r="FI53" s="54"/>
      <c r="FJ53" s="54"/>
      <c r="FK53" s="54"/>
      <c r="FL53" s="54"/>
      <c r="FM53" s="54"/>
      <c r="FN53" s="54"/>
      <c r="FO53" s="54"/>
      <c r="FP53" s="54"/>
      <c r="FQ53" s="54"/>
      <c r="FR53" s="54"/>
      <c r="FS53" s="54"/>
      <c r="FT53" s="54"/>
      <c r="FU53" s="54"/>
      <c r="FV53" s="54"/>
      <c r="FW53" s="54"/>
      <c r="FX53" s="54"/>
      <c r="FY53" s="54"/>
      <c r="FZ53" s="54"/>
      <c r="GA53" s="54"/>
      <c r="GB53" s="54"/>
      <c r="GC53" s="54"/>
      <c r="GD53" s="54"/>
      <c r="GE53" s="54"/>
      <c r="GF53" s="54"/>
      <c r="GG53" s="54"/>
      <c r="GH53" s="54"/>
      <c r="GI53" s="54"/>
      <c r="GJ53" s="54"/>
      <c r="GK53" s="54"/>
      <c r="GL53" s="54"/>
      <c r="GM53" s="54"/>
      <c r="GN53" s="54"/>
      <c r="GO53" s="54"/>
      <c r="GP53" s="54"/>
      <c r="GQ53" s="54"/>
      <c r="GR53" s="54"/>
      <c r="GS53" s="54"/>
      <c r="GT53" s="54"/>
      <c r="GU53" s="54"/>
      <c r="GV53" s="54"/>
      <c r="GW53" s="54"/>
      <c r="GX53" s="54"/>
      <c r="GY53" s="54"/>
      <c r="GZ53" s="54"/>
      <c r="HA53" s="54"/>
      <c r="HB53" s="54"/>
      <c r="HC53" s="54"/>
      <c r="HD53" s="54"/>
      <c r="HE53" s="54"/>
      <c r="HF53" s="54"/>
      <c r="HG53" s="54"/>
      <c r="HH53" s="54"/>
      <c r="HI53" s="54"/>
      <c r="HJ53" s="54"/>
      <c r="HK53" s="54"/>
      <c r="HL53" s="54"/>
      <c r="HM53" s="54"/>
      <c r="HN53" s="54"/>
      <c r="HO53" s="54"/>
      <c r="HP53" s="54"/>
      <c r="HQ53" s="54"/>
      <c r="HR53" s="54"/>
      <c r="HS53" s="54"/>
      <c r="HT53" s="54"/>
      <c r="HU53" s="54"/>
      <c r="HV53" s="54"/>
      <c r="HW53" s="54"/>
      <c r="HX53" s="54"/>
      <c r="HY53" s="54"/>
      <c r="HZ53" s="54"/>
      <c r="IA53" s="54"/>
      <c r="IB53" s="54"/>
      <c r="IC53" s="54"/>
      <c r="ID53" s="54"/>
      <c r="IE53" s="54"/>
      <c r="IF53" s="54"/>
      <c r="IG53" s="54"/>
      <c r="IH53" s="54"/>
      <c r="II53" s="54"/>
      <c r="IJ53" s="54"/>
      <c r="IK53" s="54"/>
      <c r="IL53" s="54"/>
      <c r="IM53" s="54"/>
      <c r="IN53" s="54"/>
      <c r="IO53" s="54"/>
      <c r="IP53" s="54"/>
      <c r="IQ53" s="54"/>
      <c r="IR53" s="54"/>
      <c r="IS53" s="54"/>
      <c r="IT53" s="54"/>
      <c r="IU53" s="54"/>
      <c r="IV53" s="54"/>
      <c r="IW53" s="54"/>
      <c r="IX53" s="54"/>
      <c r="IY53" s="54"/>
      <c r="IZ53" s="54"/>
      <c r="JA53" s="54"/>
      <c r="JB53" s="54"/>
      <c r="JC53" s="54"/>
      <c r="JD53" s="54"/>
      <c r="JE53" s="54"/>
      <c r="JF53" s="54"/>
      <c r="JG53" s="54"/>
      <c r="JH53" s="54"/>
      <c r="JI53" s="54"/>
      <c r="JJ53" s="54"/>
      <c r="JK53" s="54"/>
      <c r="JL53" s="54"/>
      <c r="JM53" s="54"/>
      <c r="JN53" s="54"/>
      <c r="JO53" s="54"/>
      <c r="JP53" s="54"/>
      <c r="JQ53" s="54"/>
      <c r="JR53" s="54"/>
      <c r="JS53" s="54"/>
      <c r="JT53" s="54"/>
      <c r="JU53" s="54"/>
      <c r="JV53" s="54"/>
      <c r="JW53" s="54"/>
      <c r="JX53" s="54"/>
      <c r="JY53" s="54"/>
      <c r="JZ53" s="54"/>
      <c r="KA53" s="54"/>
      <c r="KB53" s="54"/>
      <c r="KC53" s="54"/>
      <c r="KD53" s="54"/>
      <c r="KE53" s="54"/>
      <c r="KF53" s="54"/>
      <c r="KG53" s="54"/>
      <c r="KH53" s="54"/>
      <c r="KI53" s="54"/>
      <c r="KJ53" s="54"/>
      <c r="KK53" s="54"/>
      <c r="KL53" s="54"/>
      <c r="KM53" s="54"/>
      <c r="KN53" s="54"/>
      <c r="KO53" s="54"/>
      <c r="KW53" s="208" t="s">
        <v>1443</v>
      </c>
    </row>
    <row r="54" spans="1:309" x14ac:dyDescent="0.35">
      <c r="A54" s="27" t="s">
        <v>917</v>
      </c>
      <c r="B54" s="54"/>
      <c r="C54" s="54"/>
      <c r="D54" s="54"/>
      <c r="E54" s="54"/>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c r="BU54" s="54"/>
      <c r="BV54" s="54"/>
      <c r="BW54" s="54"/>
      <c r="BX54" s="54"/>
      <c r="BY54" s="54"/>
      <c r="BZ54" s="54"/>
      <c r="CA54" s="54"/>
      <c r="CB54" s="54"/>
      <c r="CC54" s="54"/>
      <c r="CD54" s="54"/>
      <c r="CE54" s="54"/>
      <c r="CF54" s="54"/>
      <c r="CG54" s="54"/>
      <c r="CH54" s="54"/>
      <c r="CI54" s="54"/>
      <c r="CJ54" s="54"/>
      <c r="CK54" s="54"/>
      <c r="CL54" s="54"/>
      <c r="CM54" s="54"/>
      <c r="CN54" s="54"/>
      <c r="CO54" s="54"/>
      <c r="CP54" s="54"/>
      <c r="CQ54" s="54"/>
      <c r="CR54" s="54"/>
      <c r="CS54" s="54"/>
      <c r="CT54" s="54"/>
      <c r="CU54" s="54"/>
      <c r="CV54" s="54"/>
      <c r="CW54" s="54"/>
      <c r="CX54" s="54"/>
      <c r="CY54" s="54"/>
      <c r="CZ54" s="54"/>
      <c r="DA54" s="54"/>
      <c r="DB54" s="54"/>
      <c r="DC54" s="54"/>
      <c r="DD54" s="54"/>
      <c r="DE54" s="54"/>
      <c r="DF54" s="54"/>
      <c r="DG54" s="54"/>
      <c r="DH54" s="54"/>
      <c r="DI54" s="54"/>
      <c r="DJ54" s="54"/>
      <c r="DK54" s="54"/>
      <c r="DL54" s="54"/>
      <c r="DM54" s="54"/>
      <c r="DN54" s="54"/>
      <c r="DO54" s="54"/>
      <c r="DP54" s="54"/>
      <c r="DQ54" s="54"/>
      <c r="DR54" s="54"/>
      <c r="DS54" s="54"/>
      <c r="DT54" s="54"/>
      <c r="DU54" s="54"/>
      <c r="DV54" s="54"/>
      <c r="DW54" s="54"/>
      <c r="DX54" s="54"/>
      <c r="DY54" s="54"/>
      <c r="DZ54" s="54"/>
      <c r="EA54" s="54"/>
      <c r="EB54" s="54"/>
      <c r="EC54" s="54"/>
      <c r="ED54" s="54"/>
      <c r="EE54" s="54"/>
      <c r="EF54" s="54"/>
      <c r="EG54" s="54"/>
      <c r="EH54" s="54"/>
      <c r="EI54" s="54"/>
      <c r="EJ54" s="54"/>
      <c r="EK54" s="54"/>
      <c r="EL54" s="54"/>
      <c r="EM54" s="54"/>
      <c r="EN54" s="54"/>
      <c r="EO54" s="54"/>
      <c r="EP54" s="54"/>
      <c r="EQ54" s="54"/>
      <c r="ER54" s="54"/>
      <c r="ES54" s="54"/>
      <c r="ET54" s="54"/>
      <c r="EU54" s="54"/>
      <c r="EV54" s="54"/>
      <c r="EW54" s="54"/>
      <c r="EX54" s="54"/>
      <c r="EY54" s="54"/>
      <c r="EZ54" s="54"/>
      <c r="FA54" s="54"/>
      <c r="FB54" s="54"/>
      <c r="FC54" s="54"/>
      <c r="FD54" s="54"/>
      <c r="FE54" s="54"/>
      <c r="FF54" s="54"/>
      <c r="FG54" s="54"/>
      <c r="FH54" s="54"/>
      <c r="FI54" s="54"/>
      <c r="FJ54" s="54"/>
      <c r="FK54" s="54"/>
      <c r="FL54" s="54"/>
      <c r="FM54" s="54"/>
      <c r="FN54" s="54"/>
      <c r="FO54" s="54"/>
      <c r="FP54" s="54"/>
      <c r="FQ54" s="54"/>
      <c r="FR54" s="54"/>
      <c r="FS54" s="54"/>
      <c r="FT54" s="54"/>
      <c r="FU54" s="54"/>
      <c r="FV54" s="54"/>
      <c r="FW54" s="54"/>
      <c r="FX54" s="54"/>
      <c r="FY54" s="54"/>
      <c r="FZ54" s="54"/>
      <c r="GA54" s="54"/>
      <c r="GB54" s="54"/>
      <c r="GC54" s="54"/>
      <c r="GD54" s="54"/>
      <c r="GE54" s="54"/>
      <c r="GF54" s="54"/>
      <c r="GG54" s="54"/>
      <c r="GH54" s="54"/>
      <c r="GI54" s="54"/>
      <c r="GJ54" s="54"/>
      <c r="GK54" s="54"/>
      <c r="GL54" s="54"/>
      <c r="GM54" s="54"/>
      <c r="GN54" s="54"/>
      <c r="GO54" s="54"/>
      <c r="GP54" s="54"/>
      <c r="GQ54" s="54"/>
      <c r="GR54" s="54"/>
      <c r="GS54" s="54"/>
      <c r="GT54" s="54"/>
      <c r="GU54" s="54"/>
      <c r="GV54" s="54"/>
      <c r="GW54" s="54"/>
      <c r="GX54" s="54"/>
      <c r="GY54" s="54"/>
      <c r="GZ54" s="54"/>
      <c r="HA54" s="54"/>
      <c r="HB54" s="54"/>
      <c r="HC54" s="54"/>
      <c r="HD54" s="54"/>
      <c r="HE54" s="54"/>
      <c r="HF54" s="54"/>
      <c r="HG54" s="54"/>
      <c r="HH54" s="54"/>
      <c r="HI54" s="54"/>
      <c r="HJ54" s="54"/>
      <c r="HK54" s="54"/>
      <c r="HL54" s="54"/>
      <c r="HM54" s="54"/>
      <c r="HN54" s="54"/>
      <c r="HO54" s="54"/>
      <c r="HP54" s="54"/>
      <c r="HQ54" s="54"/>
      <c r="HR54" s="54"/>
      <c r="HS54" s="54"/>
      <c r="HT54" s="54"/>
      <c r="HU54" s="54"/>
      <c r="HV54" s="54"/>
      <c r="HW54" s="54"/>
      <c r="HX54" s="54"/>
      <c r="HY54" s="54"/>
      <c r="HZ54" s="54"/>
      <c r="IA54" s="54"/>
      <c r="IB54" s="54"/>
      <c r="IC54" s="54"/>
      <c r="ID54" s="54"/>
      <c r="IE54" s="54"/>
      <c r="IF54" s="54"/>
      <c r="IG54" s="54"/>
      <c r="IH54" s="54"/>
      <c r="II54" s="54"/>
      <c r="IJ54" s="54"/>
      <c r="IK54" s="54"/>
      <c r="IL54" s="54"/>
      <c r="IM54" s="54"/>
      <c r="IN54" s="54"/>
      <c r="IO54" s="54"/>
      <c r="IP54" s="54"/>
      <c r="IQ54" s="54"/>
      <c r="IR54" s="54"/>
      <c r="IS54" s="54"/>
      <c r="IT54" s="54"/>
      <c r="IU54" s="54"/>
      <c r="IV54" s="54"/>
      <c r="IW54" s="54"/>
      <c r="IX54" s="54"/>
      <c r="IY54" s="54"/>
      <c r="IZ54" s="54"/>
      <c r="JA54" s="54"/>
      <c r="JB54" s="54"/>
      <c r="JC54" s="54"/>
      <c r="JD54" s="54"/>
      <c r="JE54" s="54"/>
      <c r="JF54" s="54"/>
      <c r="JG54" s="54"/>
      <c r="JH54" s="54"/>
      <c r="JI54" s="54"/>
      <c r="JJ54" s="54"/>
      <c r="JK54" s="54"/>
      <c r="JL54" s="54"/>
      <c r="JM54" s="54"/>
      <c r="JN54" s="54"/>
      <c r="JO54" s="54"/>
      <c r="JP54" s="54"/>
      <c r="JQ54" s="54"/>
      <c r="JR54" s="54"/>
      <c r="JS54" s="54"/>
      <c r="JT54" s="54"/>
      <c r="JU54" s="54"/>
      <c r="JV54" s="54"/>
      <c r="JW54" s="54"/>
      <c r="JX54" s="54"/>
      <c r="JY54" s="54"/>
      <c r="JZ54" s="54"/>
      <c r="KA54" s="54"/>
      <c r="KB54" s="54"/>
      <c r="KC54" s="54"/>
      <c r="KD54" s="54"/>
      <c r="KE54" s="54"/>
      <c r="KF54" s="54"/>
      <c r="KG54" s="54"/>
      <c r="KH54" s="54"/>
      <c r="KI54" s="54"/>
      <c r="KJ54" s="54"/>
      <c r="KK54" s="54"/>
      <c r="KL54" s="54"/>
      <c r="KM54" s="54"/>
      <c r="KN54" s="54"/>
      <c r="KO54" s="54"/>
      <c r="KW54" s="208" t="s">
        <v>1444</v>
      </c>
    </row>
    <row r="55" spans="1:309" x14ac:dyDescent="0.35">
      <c r="A55" s="27" t="s">
        <v>918</v>
      </c>
      <c r="B55" s="54"/>
      <c r="C55" s="54"/>
      <c r="D55" s="54"/>
      <c r="E55" s="54"/>
      <c r="F55" s="54"/>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c r="BC55" s="54"/>
      <c r="BD55" s="54"/>
      <c r="BE55" s="54"/>
      <c r="BF55" s="54"/>
      <c r="BG55" s="54"/>
      <c r="BH55" s="54"/>
      <c r="BI55" s="54"/>
      <c r="BJ55" s="54"/>
      <c r="BK55" s="54"/>
      <c r="BL55" s="54"/>
      <c r="BM55" s="54"/>
      <c r="BN55" s="54"/>
      <c r="BO55" s="54"/>
      <c r="BP55" s="54"/>
      <c r="BQ55" s="54"/>
      <c r="BR55" s="54"/>
      <c r="BS55" s="54"/>
      <c r="BT55" s="54"/>
      <c r="BU55" s="54"/>
      <c r="BV55" s="54"/>
      <c r="BW55" s="54"/>
      <c r="BX55" s="54"/>
      <c r="BY55" s="54"/>
      <c r="BZ55" s="54"/>
      <c r="CA55" s="54"/>
      <c r="CB55" s="54"/>
      <c r="CC55" s="54"/>
      <c r="CD55" s="54"/>
      <c r="CE55" s="54"/>
      <c r="CF55" s="54"/>
      <c r="CG55" s="54"/>
      <c r="CH55" s="54"/>
      <c r="CI55" s="54"/>
      <c r="CJ55" s="54"/>
      <c r="CK55" s="54"/>
      <c r="CL55" s="54"/>
      <c r="CM55" s="54"/>
      <c r="CN55" s="54"/>
      <c r="CO55" s="54"/>
      <c r="CP55" s="54"/>
      <c r="CQ55" s="54"/>
      <c r="CR55" s="54"/>
      <c r="CS55" s="54"/>
      <c r="CT55" s="54"/>
      <c r="CU55" s="54"/>
      <c r="CV55" s="54"/>
      <c r="CW55" s="54"/>
      <c r="CX55" s="54"/>
      <c r="CY55" s="54"/>
      <c r="CZ55" s="54"/>
      <c r="DA55" s="54"/>
      <c r="DB55" s="54"/>
      <c r="DC55" s="54"/>
      <c r="DD55" s="54"/>
      <c r="DE55" s="54"/>
      <c r="DF55" s="54"/>
      <c r="DG55" s="54"/>
      <c r="DH55" s="54"/>
      <c r="DI55" s="54"/>
      <c r="DJ55" s="54"/>
      <c r="DK55" s="54"/>
      <c r="DL55" s="54"/>
      <c r="DM55" s="54"/>
      <c r="DN55" s="54"/>
      <c r="DO55" s="54"/>
      <c r="DP55" s="54"/>
      <c r="DQ55" s="54"/>
      <c r="DR55" s="54"/>
      <c r="DS55" s="54"/>
      <c r="DT55" s="54"/>
      <c r="DU55" s="54"/>
      <c r="DV55" s="54"/>
      <c r="DW55" s="54"/>
      <c r="DX55" s="54"/>
      <c r="DY55" s="54"/>
      <c r="DZ55" s="54"/>
      <c r="EA55" s="54"/>
      <c r="EB55" s="54"/>
      <c r="EC55" s="54"/>
      <c r="ED55" s="54"/>
      <c r="EE55" s="54"/>
      <c r="EF55" s="54"/>
      <c r="EG55" s="54"/>
      <c r="EH55" s="54"/>
      <c r="EI55" s="54"/>
      <c r="EJ55" s="54"/>
      <c r="EK55" s="54"/>
      <c r="EL55" s="54"/>
      <c r="EM55" s="54"/>
      <c r="EN55" s="54"/>
      <c r="EO55" s="54"/>
      <c r="EP55" s="54"/>
      <c r="EQ55" s="54"/>
      <c r="ER55" s="54"/>
      <c r="ES55" s="54"/>
      <c r="ET55" s="54"/>
      <c r="EU55" s="54"/>
      <c r="EV55" s="54"/>
      <c r="EW55" s="54"/>
      <c r="EX55" s="54"/>
      <c r="EY55" s="54"/>
      <c r="EZ55" s="54"/>
      <c r="FA55" s="54"/>
      <c r="FB55" s="54"/>
      <c r="FC55" s="54"/>
      <c r="FD55" s="54"/>
      <c r="FE55" s="54"/>
      <c r="FF55" s="54"/>
      <c r="FG55" s="54"/>
      <c r="FH55" s="54"/>
      <c r="FI55" s="54"/>
      <c r="FJ55" s="54"/>
      <c r="FK55" s="54"/>
      <c r="FL55" s="54"/>
      <c r="FM55" s="54"/>
      <c r="FN55" s="54"/>
      <c r="FO55" s="54"/>
      <c r="FP55" s="54"/>
      <c r="FQ55" s="54"/>
      <c r="FR55" s="54"/>
      <c r="FS55" s="54"/>
      <c r="FT55" s="54"/>
      <c r="FU55" s="54"/>
      <c r="FV55" s="54"/>
      <c r="FW55" s="54"/>
      <c r="FX55" s="54"/>
      <c r="FY55" s="54"/>
      <c r="FZ55" s="54"/>
      <c r="GA55" s="54"/>
      <c r="GB55" s="54"/>
      <c r="GC55" s="54"/>
      <c r="GD55" s="54"/>
      <c r="GE55" s="54"/>
      <c r="GF55" s="54"/>
      <c r="GG55" s="54"/>
      <c r="GH55" s="54"/>
      <c r="GI55" s="54"/>
      <c r="GJ55" s="54"/>
      <c r="GK55" s="54"/>
      <c r="GL55" s="54"/>
      <c r="GM55" s="54"/>
      <c r="GN55" s="54"/>
      <c r="GO55" s="54"/>
      <c r="GP55" s="54"/>
      <c r="GQ55" s="54"/>
      <c r="GR55" s="54"/>
      <c r="GS55" s="54"/>
      <c r="GT55" s="54"/>
      <c r="GU55" s="54"/>
      <c r="GV55" s="54"/>
      <c r="GW55" s="54"/>
      <c r="GX55" s="54"/>
      <c r="GY55" s="54"/>
      <c r="GZ55" s="54"/>
      <c r="HA55" s="54"/>
      <c r="HB55" s="54"/>
      <c r="HC55" s="54"/>
      <c r="HD55" s="54"/>
      <c r="HE55" s="54"/>
      <c r="HF55" s="54"/>
      <c r="HG55" s="54"/>
      <c r="HH55" s="54"/>
      <c r="HI55" s="54"/>
      <c r="HJ55" s="54"/>
      <c r="HK55" s="54"/>
      <c r="HL55" s="54"/>
      <c r="HM55" s="54"/>
      <c r="HN55" s="54"/>
      <c r="HO55" s="54"/>
      <c r="HP55" s="54"/>
      <c r="HQ55" s="54"/>
      <c r="HR55" s="54"/>
      <c r="HS55" s="54"/>
      <c r="HT55" s="54"/>
      <c r="HU55" s="54"/>
      <c r="HV55" s="54"/>
      <c r="HW55" s="54"/>
      <c r="HX55" s="54"/>
      <c r="HY55" s="54"/>
      <c r="HZ55" s="54"/>
      <c r="IA55" s="54"/>
      <c r="IB55" s="54"/>
      <c r="IC55" s="54"/>
      <c r="ID55" s="54"/>
      <c r="IE55" s="54"/>
      <c r="IF55" s="54"/>
      <c r="IG55" s="54"/>
      <c r="IH55" s="54"/>
      <c r="II55" s="54"/>
      <c r="IJ55" s="54"/>
      <c r="IK55" s="54"/>
      <c r="IL55" s="54"/>
      <c r="IM55" s="54"/>
      <c r="IN55" s="54"/>
      <c r="IO55" s="54"/>
      <c r="IP55" s="54"/>
      <c r="IQ55" s="54"/>
      <c r="IR55" s="54"/>
      <c r="IS55" s="54"/>
      <c r="IT55" s="54"/>
      <c r="IU55" s="54"/>
      <c r="IV55" s="54"/>
      <c r="IW55" s="54"/>
      <c r="IX55" s="54"/>
      <c r="IY55" s="54"/>
      <c r="IZ55" s="54"/>
      <c r="JA55" s="54"/>
      <c r="JB55" s="54"/>
      <c r="JC55" s="54"/>
      <c r="JD55" s="54"/>
      <c r="JE55" s="54"/>
      <c r="JF55" s="54"/>
      <c r="JG55" s="54"/>
      <c r="JH55" s="54"/>
      <c r="JI55" s="54"/>
      <c r="JJ55" s="54"/>
      <c r="JK55" s="54"/>
      <c r="JL55" s="54"/>
      <c r="JM55" s="54"/>
      <c r="JN55" s="54"/>
      <c r="JO55" s="54"/>
      <c r="JP55" s="54"/>
      <c r="JQ55" s="54"/>
      <c r="JR55" s="54"/>
      <c r="JS55" s="54"/>
      <c r="JT55" s="54"/>
      <c r="JU55" s="54"/>
      <c r="JV55" s="54"/>
      <c r="JW55" s="54"/>
      <c r="JX55" s="54"/>
      <c r="JY55" s="54"/>
      <c r="JZ55" s="54"/>
      <c r="KA55" s="54"/>
      <c r="KB55" s="54"/>
      <c r="KC55" s="54"/>
      <c r="KD55" s="54"/>
      <c r="KE55" s="54"/>
      <c r="KF55" s="54"/>
      <c r="KG55" s="54"/>
      <c r="KH55" s="54"/>
      <c r="KI55" s="54"/>
      <c r="KJ55" s="54"/>
      <c r="KK55" s="54"/>
      <c r="KL55" s="54"/>
      <c r="KM55" s="54"/>
      <c r="KN55" s="54"/>
      <c r="KO55" s="54"/>
      <c r="KW55" s="386" t="s">
        <v>968</v>
      </c>
    </row>
    <row r="56" spans="1:309" ht="15" thickBot="1" x14ac:dyDescent="0.4">
      <c r="A56" s="115"/>
      <c r="B56" s="116"/>
      <c r="C56" s="116"/>
      <c r="D56" s="117"/>
      <c r="KW56" s="208" t="s">
        <v>1445</v>
      </c>
    </row>
    <row r="57" spans="1:309" s="7" customFormat="1" ht="22.15" customHeight="1" x14ac:dyDescent="0.35">
      <c r="A57" s="30"/>
      <c r="B57" s="409" t="s">
        <v>41</v>
      </c>
      <c r="C57" s="410"/>
      <c r="D57" s="410"/>
      <c r="E57" s="410"/>
      <c r="F57" s="410"/>
      <c r="G57" s="410"/>
      <c r="H57" s="410"/>
      <c r="I57" s="410"/>
      <c r="J57" s="410"/>
      <c r="K57" s="410"/>
      <c r="L57" s="410"/>
      <c r="M57" s="410"/>
      <c r="N57" s="411"/>
      <c r="KW57" s="208" t="s">
        <v>1446</v>
      </c>
    </row>
    <row r="58" spans="1:309" ht="15.65" customHeight="1" x14ac:dyDescent="0.35">
      <c r="B58" s="112" t="s">
        <v>44</v>
      </c>
      <c r="C58" s="421" t="s">
        <v>42</v>
      </c>
      <c r="D58" s="421"/>
      <c r="E58" s="421"/>
      <c r="F58" s="113" t="s">
        <v>43</v>
      </c>
      <c r="G58" s="39"/>
      <c r="H58" s="39"/>
      <c r="I58" s="39"/>
      <c r="J58" s="40"/>
      <c r="K58" s="40"/>
      <c r="L58" s="40"/>
      <c r="M58" s="40"/>
      <c r="N58" s="45"/>
      <c r="KW58" s="208" t="s">
        <v>1447</v>
      </c>
    </row>
    <row r="59" spans="1:309" ht="15" thickBot="1" x14ac:dyDescent="0.4">
      <c r="B59" s="229" t="s">
        <v>982</v>
      </c>
      <c r="C59" s="405"/>
      <c r="D59" s="406"/>
      <c r="E59" s="407"/>
      <c r="F59" s="42">
        <f t="shared" ref="F59:F122" si="0">COUNTIF(B$4:KO$55,B59)</f>
        <v>0</v>
      </c>
      <c r="G59" s="39"/>
      <c r="H59" s="39"/>
      <c r="I59" s="39"/>
      <c r="J59" s="39"/>
      <c r="K59" s="39"/>
      <c r="L59" s="39"/>
      <c r="M59" s="39"/>
      <c r="N59" s="46"/>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W59" s="208" t="s">
        <v>1448</v>
      </c>
    </row>
    <row r="60" spans="1:309" ht="15" thickBot="1" x14ac:dyDescent="0.4">
      <c r="B60" s="51" t="s">
        <v>983</v>
      </c>
      <c r="C60" s="405"/>
      <c r="D60" s="406"/>
      <c r="E60" s="407"/>
      <c r="F60" s="42">
        <f t="shared" si="0"/>
        <v>0</v>
      </c>
      <c r="G60" s="39"/>
      <c r="H60" s="39"/>
      <c r="I60" s="39"/>
      <c r="J60" s="428" t="s">
        <v>1283</v>
      </c>
      <c r="K60" s="429"/>
      <c r="L60" s="429"/>
      <c r="M60" s="429"/>
      <c r="N60" s="41">
        <f>SUM(F59:F359)</f>
        <v>0</v>
      </c>
      <c r="KW60" s="208" t="s">
        <v>1449</v>
      </c>
    </row>
    <row r="61" spans="1:309" ht="14.5" customHeight="1" x14ac:dyDescent="0.35">
      <c r="B61" s="51" t="s">
        <v>984</v>
      </c>
      <c r="C61" s="405"/>
      <c r="D61" s="406"/>
      <c r="E61" s="407"/>
      <c r="F61" s="42">
        <f t="shared" si="0"/>
        <v>0</v>
      </c>
      <c r="G61" s="39"/>
      <c r="H61" s="39"/>
      <c r="I61" s="39"/>
      <c r="J61" s="430" t="s">
        <v>1285</v>
      </c>
      <c r="K61" s="431"/>
      <c r="L61" s="431"/>
      <c r="M61" s="431"/>
      <c r="N61" s="43">
        <f>COUNTIFS(F59:F359,"&lt;=3",F59:F359,"&gt;0")</f>
        <v>0</v>
      </c>
      <c r="KW61" s="386" t="s">
        <v>974</v>
      </c>
    </row>
    <row r="62" spans="1:309" ht="15" thickBot="1" x14ac:dyDescent="0.4">
      <c r="B62" s="51" t="s">
        <v>985</v>
      </c>
      <c r="C62" s="405"/>
      <c r="D62" s="406"/>
      <c r="E62" s="407"/>
      <c r="F62" s="42">
        <f t="shared" si="0"/>
        <v>0</v>
      </c>
      <c r="G62" s="39"/>
      <c r="H62" s="39"/>
      <c r="I62" s="39"/>
      <c r="J62" s="432" t="s">
        <v>1284</v>
      </c>
      <c r="K62" s="433"/>
      <c r="L62" s="433"/>
      <c r="M62" s="433"/>
      <c r="N62" s="44">
        <f>COUNTIF(F59:F359,"&gt;3")</f>
        <v>0</v>
      </c>
      <c r="KW62" s="387" t="s">
        <v>1453</v>
      </c>
    </row>
    <row r="63" spans="1:309" x14ac:dyDescent="0.35">
      <c r="B63" s="51" t="s">
        <v>986</v>
      </c>
      <c r="C63" s="405"/>
      <c r="D63" s="406"/>
      <c r="E63" s="407"/>
      <c r="F63" s="42">
        <f t="shared" si="0"/>
        <v>0</v>
      </c>
      <c r="G63" s="39"/>
      <c r="H63" s="39"/>
      <c r="I63" s="39"/>
      <c r="J63" s="39"/>
      <c r="K63" s="39"/>
      <c r="L63" s="39"/>
      <c r="M63" s="39"/>
      <c r="N63" s="46"/>
      <c r="KW63" s="386" t="s">
        <v>975</v>
      </c>
    </row>
    <row r="64" spans="1:309" x14ac:dyDescent="0.35">
      <c r="B64" s="51" t="s">
        <v>987</v>
      </c>
      <c r="C64" s="405"/>
      <c r="D64" s="406"/>
      <c r="E64" s="407"/>
      <c r="F64" s="42">
        <f t="shared" si="0"/>
        <v>0</v>
      </c>
      <c r="G64" s="39"/>
      <c r="H64" s="39"/>
      <c r="I64" s="39"/>
      <c r="J64" s="39"/>
      <c r="K64" s="39"/>
      <c r="L64" s="39"/>
      <c r="M64" s="39"/>
      <c r="N64" s="46"/>
      <c r="KW64" s="387" t="s">
        <v>1454</v>
      </c>
    </row>
    <row r="65" spans="1:14" x14ac:dyDescent="0.35">
      <c r="B65" s="51" t="s">
        <v>988</v>
      </c>
      <c r="C65" s="405"/>
      <c r="D65" s="406"/>
      <c r="E65" s="407"/>
      <c r="F65" s="42">
        <f t="shared" si="0"/>
        <v>0</v>
      </c>
      <c r="G65" s="39"/>
      <c r="H65" s="39"/>
      <c r="I65" s="39"/>
      <c r="J65" s="422" t="s">
        <v>1286</v>
      </c>
      <c r="K65" s="422"/>
      <c r="L65" s="422"/>
      <c r="M65" s="422"/>
      <c r="N65" s="423"/>
    </row>
    <row r="66" spans="1:14" x14ac:dyDescent="0.35">
      <c r="B66" s="51" t="s">
        <v>989</v>
      </c>
      <c r="C66" s="405"/>
      <c r="D66" s="406"/>
      <c r="E66" s="407"/>
      <c r="F66" s="42">
        <f t="shared" si="0"/>
        <v>0</v>
      </c>
      <c r="G66" s="39"/>
      <c r="H66" s="39"/>
      <c r="I66" s="39"/>
      <c r="J66" s="422"/>
      <c r="K66" s="422"/>
      <c r="L66" s="422"/>
      <c r="M66" s="422"/>
      <c r="N66" s="423"/>
    </row>
    <row r="67" spans="1:14" x14ac:dyDescent="0.35">
      <c r="A67"/>
      <c r="B67" s="51" t="s">
        <v>990</v>
      </c>
      <c r="C67" s="405"/>
      <c r="D67" s="406"/>
      <c r="E67" s="407"/>
      <c r="F67" s="42">
        <f t="shared" si="0"/>
        <v>0</v>
      </c>
      <c r="G67" s="39"/>
      <c r="H67" s="39"/>
      <c r="I67" s="39"/>
      <c r="J67" s="422"/>
      <c r="K67" s="422"/>
      <c r="L67" s="422"/>
      <c r="M67" s="422"/>
      <c r="N67" s="423"/>
    </row>
    <row r="68" spans="1:14" x14ac:dyDescent="0.35">
      <c r="A68"/>
      <c r="B68" s="51" t="s">
        <v>991</v>
      </c>
      <c r="C68" s="405"/>
      <c r="D68" s="406"/>
      <c r="E68" s="407"/>
      <c r="F68" s="42">
        <f t="shared" si="0"/>
        <v>0</v>
      </c>
      <c r="G68" s="39"/>
      <c r="H68" s="39"/>
      <c r="I68" s="39"/>
      <c r="J68" s="422"/>
      <c r="K68" s="422"/>
      <c r="L68" s="422"/>
      <c r="M68" s="422"/>
      <c r="N68" s="423"/>
    </row>
    <row r="69" spans="1:14" x14ac:dyDescent="0.35">
      <c r="A69"/>
      <c r="B69" s="51" t="s">
        <v>992</v>
      </c>
      <c r="C69" s="405"/>
      <c r="D69" s="406"/>
      <c r="E69" s="407"/>
      <c r="F69" s="42">
        <f t="shared" si="0"/>
        <v>0</v>
      </c>
      <c r="G69" s="39"/>
      <c r="H69" s="39"/>
      <c r="I69" s="39"/>
      <c r="J69" s="422"/>
      <c r="K69" s="422"/>
      <c r="L69" s="422"/>
      <c r="M69" s="422"/>
      <c r="N69" s="423"/>
    </row>
    <row r="70" spans="1:14" x14ac:dyDescent="0.35">
      <c r="A70"/>
      <c r="B70" s="51" t="s">
        <v>993</v>
      </c>
      <c r="C70" s="405"/>
      <c r="D70" s="406"/>
      <c r="E70" s="407"/>
      <c r="F70" s="42">
        <f t="shared" si="0"/>
        <v>0</v>
      </c>
      <c r="G70" s="39"/>
      <c r="H70" s="39"/>
      <c r="I70" s="39"/>
      <c r="J70" s="422"/>
      <c r="K70" s="422"/>
      <c r="L70" s="422"/>
      <c r="M70" s="422"/>
      <c r="N70" s="423"/>
    </row>
    <row r="71" spans="1:14" x14ac:dyDescent="0.35">
      <c r="A71"/>
      <c r="B71" s="51" t="s">
        <v>994</v>
      </c>
      <c r="C71" s="405"/>
      <c r="D71" s="406"/>
      <c r="E71" s="407"/>
      <c r="F71" s="42">
        <f t="shared" si="0"/>
        <v>0</v>
      </c>
      <c r="G71" s="39"/>
      <c r="H71" s="39"/>
      <c r="I71" s="39"/>
      <c r="J71" s="422"/>
      <c r="K71" s="422"/>
      <c r="L71" s="422"/>
      <c r="M71" s="422"/>
      <c r="N71" s="423"/>
    </row>
    <row r="72" spans="1:14" x14ac:dyDescent="0.35">
      <c r="A72"/>
      <c r="B72" s="51" t="s">
        <v>995</v>
      </c>
      <c r="C72" s="405"/>
      <c r="D72" s="406"/>
      <c r="E72" s="407"/>
      <c r="F72" s="42">
        <f t="shared" si="0"/>
        <v>0</v>
      </c>
      <c r="G72" s="39"/>
      <c r="H72" s="39"/>
      <c r="I72" s="39"/>
      <c r="J72" s="422"/>
      <c r="K72" s="422"/>
      <c r="L72" s="422"/>
      <c r="M72" s="422"/>
      <c r="N72" s="423"/>
    </row>
    <row r="73" spans="1:14" ht="15" thickBot="1" x14ac:dyDescent="0.4">
      <c r="A73"/>
      <c r="B73" s="51" t="s">
        <v>996</v>
      </c>
      <c r="C73" s="405"/>
      <c r="D73" s="406"/>
      <c r="E73" s="407"/>
      <c r="F73" s="42">
        <f t="shared" si="0"/>
        <v>0</v>
      </c>
      <c r="G73" s="39"/>
      <c r="H73" s="39"/>
      <c r="I73" s="39"/>
      <c r="J73" s="39"/>
      <c r="K73" s="39"/>
      <c r="L73" s="39"/>
      <c r="M73" s="39"/>
      <c r="N73" s="46"/>
    </row>
    <row r="74" spans="1:14" x14ac:dyDescent="0.35">
      <c r="A74"/>
      <c r="B74" s="51" t="s">
        <v>997</v>
      </c>
      <c r="C74" s="405"/>
      <c r="D74" s="406"/>
      <c r="E74" s="407"/>
      <c r="F74" s="42">
        <f t="shared" si="0"/>
        <v>0</v>
      </c>
      <c r="G74" s="39"/>
      <c r="H74" s="39"/>
      <c r="I74" s="126" t="s">
        <v>1287</v>
      </c>
      <c r="J74" s="118"/>
      <c r="K74" s="118"/>
      <c r="L74" s="118"/>
      <c r="M74" s="118"/>
      <c r="N74" s="119"/>
    </row>
    <row r="75" spans="1:14" x14ac:dyDescent="0.35">
      <c r="A75"/>
      <c r="B75" s="51" t="s">
        <v>998</v>
      </c>
      <c r="C75" s="405"/>
      <c r="D75" s="406"/>
      <c r="E75" s="407"/>
      <c r="F75" s="42">
        <f t="shared" si="0"/>
        <v>0</v>
      </c>
      <c r="G75" s="39"/>
      <c r="H75" s="39"/>
      <c r="I75" s="426" t="s">
        <v>45</v>
      </c>
      <c r="J75" s="427"/>
      <c r="K75" s="120">
        <f>COUNTA(B4:KO16)</f>
        <v>0</v>
      </c>
      <c r="L75" s="121"/>
      <c r="M75" s="121"/>
      <c r="N75" s="122"/>
    </row>
    <row r="76" spans="1:14" x14ac:dyDescent="0.35">
      <c r="A76"/>
      <c r="B76" s="51" t="s">
        <v>999</v>
      </c>
      <c r="C76" s="405"/>
      <c r="D76" s="406"/>
      <c r="E76" s="407"/>
      <c r="F76" s="42">
        <f t="shared" si="0"/>
        <v>0</v>
      </c>
      <c r="G76" s="39"/>
      <c r="H76" s="39"/>
      <c r="I76" s="426" t="s">
        <v>46</v>
      </c>
      <c r="J76" s="427"/>
      <c r="K76" s="120">
        <f>COUNTA(B17:KO29)</f>
        <v>0</v>
      </c>
      <c r="L76" s="121"/>
      <c r="M76" s="121"/>
      <c r="N76" s="122"/>
    </row>
    <row r="77" spans="1:14" x14ac:dyDescent="0.35">
      <c r="A77"/>
      <c r="B77" s="51" t="s">
        <v>1000</v>
      </c>
      <c r="C77" s="405"/>
      <c r="D77" s="406"/>
      <c r="E77" s="407"/>
      <c r="F77" s="42">
        <f t="shared" si="0"/>
        <v>0</v>
      </c>
      <c r="G77" s="39"/>
      <c r="H77" s="39"/>
      <c r="I77" s="426" t="s">
        <v>47</v>
      </c>
      <c r="J77" s="427"/>
      <c r="K77" s="120">
        <f>COUNTA(B30:KO42)</f>
        <v>0</v>
      </c>
      <c r="L77" s="121"/>
      <c r="M77" s="121"/>
      <c r="N77" s="122"/>
    </row>
    <row r="78" spans="1:14" x14ac:dyDescent="0.35">
      <c r="A78"/>
      <c r="B78" s="51" t="s">
        <v>1001</v>
      </c>
      <c r="C78" s="405"/>
      <c r="D78" s="406"/>
      <c r="E78" s="407"/>
      <c r="F78" s="42">
        <f t="shared" si="0"/>
        <v>0</v>
      </c>
      <c r="G78" s="39"/>
      <c r="H78" s="39"/>
      <c r="I78" s="426" t="s">
        <v>48</v>
      </c>
      <c r="J78" s="427"/>
      <c r="K78" s="120">
        <f>COUNTA(B43:KO55)</f>
        <v>0</v>
      </c>
      <c r="L78" s="121"/>
      <c r="M78" s="121"/>
      <c r="N78" s="122"/>
    </row>
    <row r="79" spans="1:14" ht="15" thickBot="1" x14ac:dyDescent="0.4">
      <c r="A79"/>
      <c r="B79" s="51" t="s">
        <v>1002</v>
      </c>
      <c r="C79" s="405"/>
      <c r="D79" s="406"/>
      <c r="E79" s="407"/>
      <c r="F79" s="42">
        <f t="shared" si="0"/>
        <v>0</v>
      </c>
      <c r="G79" s="39"/>
      <c r="H79" s="39"/>
      <c r="I79" s="123"/>
      <c r="J79" s="124"/>
      <c r="K79" s="124"/>
      <c r="L79" s="124"/>
      <c r="M79" s="124"/>
      <c r="N79" s="125"/>
    </row>
    <row r="80" spans="1:14" x14ac:dyDescent="0.35">
      <c r="A80"/>
      <c r="B80" s="51" t="s">
        <v>1003</v>
      </c>
      <c r="C80" s="405"/>
      <c r="D80" s="406"/>
      <c r="E80" s="407"/>
      <c r="F80" s="42">
        <f t="shared" si="0"/>
        <v>0</v>
      </c>
      <c r="G80" s="39"/>
      <c r="H80" s="39"/>
      <c r="I80" s="39"/>
      <c r="J80" s="39"/>
      <c r="K80" s="39"/>
      <c r="L80" s="39"/>
      <c r="M80" s="39"/>
      <c r="N80" s="46"/>
    </row>
    <row r="81" spans="1:14" x14ac:dyDescent="0.35">
      <c r="A81"/>
      <c r="B81" s="51" t="s">
        <v>1004</v>
      </c>
      <c r="C81" s="405"/>
      <c r="D81" s="406"/>
      <c r="E81" s="407"/>
      <c r="F81" s="42">
        <f t="shared" si="0"/>
        <v>0</v>
      </c>
      <c r="G81" s="39"/>
      <c r="H81" s="39"/>
      <c r="I81" s="39"/>
      <c r="J81" s="39"/>
      <c r="K81" s="39"/>
      <c r="L81" s="39"/>
      <c r="M81" s="39"/>
      <c r="N81" s="46"/>
    </row>
    <row r="82" spans="1:14" x14ac:dyDescent="0.35">
      <c r="A82"/>
      <c r="B82" s="51" t="s">
        <v>1005</v>
      </c>
      <c r="C82" s="405"/>
      <c r="D82" s="406"/>
      <c r="E82" s="407"/>
      <c r="F82" s="42">
        <f t="shared" si="0"/>
        <v>0</v>
      </c>
      <c r="G82" s="39"/>
      <c r="H82" s="39"/>
      <c r="I82" s="39"/>
      <c r="J82" s="39"/>
      <c r="K82" s="39"/>
      <c r="L82" s="39"/>
      <c r="M82" s="39"/>
      <c r="N82" s="46"/>
    </row>
    <row r="83" spans="1:14" x14ac:dyDescent="0.35">
      <c r="A83"/>
      <c r="B83" s="51" t="s">
        <v>1006</v>
      </c>
      <c r="C83" s="405"/>
      <c r="D83" s="406"/>
      <c r="E83" s="407"/>
      <c r="F83" s="42">
        <f t="shared" si="0"/>
        <v>0</v>
      </c>
      <c r="G83" s="39"/>
      <c r="H83" s="39"/>
      <c r="I83" s="39"/>
      <c r="J83" s="39"/>
      <c r="K83" s="39"/>
      <c r="L83" s="39"/>
      <c r="M83" s="39"/>
      <c r="N83" s="46"/>
    </row>
    <row r="84" spans="1:14" x14ac:dyDescent="0.35">
      <c r="A84"/>
      <c r="B84" s="51" t="s">
        <v>1007</v>
      </c>
      <c r="C84" s="405"/>
      <c r="D84" s="406"/>
      <c r="E84" s="407"/>
      <c r="F84" s="42">
        <f t="shared" si="0"/>
        <v>0</v>
      </c>
      <c r="G84" s="39"/>
      <c r="H84" s="39"/>
      <c r="I84" s="39"/>
      <c r="J84" s="39"/>
      <c r="K84" s="39"/>
      <c r="L84" s="39"/>
      <c r="M84" s="39"/>
      <c r="N84" s="46"/>
    </row>
    <row r="85" spans="1:14" x14ac:dyDescent="0.35">
      <c r="A85"/>
      <c r="B85" s="51" t="s">
        <v>1008</v>
      </c>
      <c r="C85" s="405"/>
      <c r="D85" s="406"/>
      <c r="E85" s="407"/>
      <c r="F85" s="42">
        <f t="shared" si="0"/>
        <v>0</v>
      </c>
      <c r="G85" s="39"/>
      <c r="H85" s="39"/>
      <c r="I85" s="39"/>
      <c r="J85" s="39"/>
      <c r="K85" s="39"/>
      <c r="L85" s="39"/>
      <c r="M85" s="39"/>
      <c r="N85" s="46"/>
    </row>
    <row r="86" spans="1:14" x14ac:dyDescent="0.35">
      <c r="A86"/>
      <c r="B86" s="51" t="s">
        <v>1009</v>
      </c>
      <c r="C86" s="405"/>
      <c r="D86" s="406"/>
      <c r="E86" s="407"/>
      <c r="F86" s="42">
        <f t="shared" si="0"/>
        <v>0</v>
      </c>
      <c r="G86" s="39"/>
      <c r="H86" s="39"/>
      <c r="I86" s="39"/>
      <c r="J86" s="39"/>
      <c r="K86" s="39"/>
      <c r="L86" s="39"/>
      <c r="M86" s="39"/>
      <c r="N86" s="46"/>
    </row>
    <row r="87" spans="1:14" x14ac:dyDescent="0.35">
      <c r="A87"/>
      <c r="B87" s="51" t="s">
        <v>1010</v>
      </c>
      <c r="C87" s="405"/>
      <c r="D87" s="406"/>
      <c r="E87" s="407"/>
      <c r="F87" s="42">
        <f t="shared" si="0"/>
        <v>0</v>
      </c>
      <c r="G87" s="39"/>
      <c r="H87" s="39"/>
      <c r="I87" s="39"/>
      <c r="J87" s="39"/>
      <c r="K87" s="39"/>
      <c r="L87" s="39"/>
      <c r="M87" s="39"/>
      <c r="N87" s="46"/>
    </row>
    <row r="88" spans="1:14" x14ac:dyDescent="0.35">
      <c r="A88"/>
      <c r="B88" s="51" t="s">
        <v>1011</v>
      </c>
      <c r="C88" s="405"/>
      <c r="D88" s="406"/>
      <c r="E88" s="407"/>
      <c r="F88" s="42">
        <f t="shared" si="0"/>
        <v>0</v>
      </c>
      <c r="G88" s="39"/>
      <c r="H88" s="39"/>
      <c r="I88" s="39"/>
      <c r="J88" s="39"/>
      <c r="K88" s="39"/>
      <c r="L88" s="39"/>
      <c r="M88" s="39"/>
      <c r="N88" s="46"/>
    </row>
    <row r="89" spans="1:14" x14ac:dyDescent="0.35">
      <c r="A89"/>
      <c r="B89" s="51" t="s">
        <v>1012</v>
      </c>
      <c r="C89" s="405"/>
      <c r="D89" s="406"/>
      <c r="E89" s="407"/>
      <c r="F89" s="42">
        <f t="shared" si="0"/>
        <v>0</v>
      </c>
      <c r="G89" s="39"/>
      <c r="H89" s="39"/>
      <c r="I89" s="39"/>
      <c r="J89" s="39"/>
      <c r="K89" s="39"/>
      <c r="L89" s="39"/>
      <c r="M89" s="39"/>
      <c r="N89" s="46"/>
    </row>
    <row r="90" spans="1:14" x14ac:dyDescent="0.35">
      <c r="A90"/>
      <c r="B90" s="51" t="s">
        <v>1013</v>
      </c>
      <c r="C90" s="405"/>
      <c r="D90" s="406"/>
      <c r="E90" s="407"/>
      <c r="F90" s="42">
        <f t="shared" si="0"/>
        <v>0</v>
      </c>
      <c r="G90" s="39"/>
      <c r="H90" s="39"/>
      <c r="I90" s="39"/>
      <c r="J90" s="39"/>
      <c r="K90" s="39"/>
      <c r="L90" s="39"/>
      <c r="M90" s="39"/>
      <c r="N90" s="46"/>
    </row>
    <row r="91" spans="1:14" x14ac:dyDescent="0.35">
      <c r="A91"/>
      <c r="B91" s="51" t="s">
        <v>1014</v>
      </c>
      <c r="C91" s="405"/>
      <c r="D91" s="406"/>
      <c r="E91" s="407"/>
      <c r="F91" s="42">
        <f t="shared" si="0"/>
        <v>0</v>
      </c>
      <c r="G91" s="39"/>
      <c r="H91" s="39"/>
      <c r="I91" s="39"/>
      <c r="J91" s="39"/>
      <c r="K91" s="39"/>
      <c r="L91" s="39"/>
      <c r="M91" s="39"/>
      <c r="N91" s="46"/>
    </row>
    <row r="92" spans="1:14" x14ac:dyDescent="0.35">
      <c r="A92"/>
      <c r="B92" s="51" t="s">
        <v>1015</v>
      </c>
      <c r="C92" s="405"/>
      <c r="D92" s="406"/>
      <c r="E92" s="407"/>
      <c r="F92" s="42">
        <f t="shared" si="0"/>
        <v>0</v>
      </c>
      <c r="G92" s="39"/>
      <c r="H92" s="39"/>
      <c r="I92" s="39"/>
      <c r="J92" s="39"/>
      <c r="K92" s="39"/>
      <c r="L92" s="39"/>
      <c r="M92" s="39"/>
      <c r="N92" s="46"/>
    </row>
    <row r="93" spans="1:14" x14ac:dyDescent="0.35">
      <c r="A93"/>
      <c r="B93" s="51" t="s">
        <v>1016</v>
      </c>
      <c r="C93" s="405"/>
      <c r="D93" s="406"/>
      <c r="E93" s="407"/>
      <c r="F93" s="42">
        <f t="shared" si="0"/>
        <v>0</v>
      </c>
      <c r="G93" s="39"/>
      <c r="H93" s="39"/>
      <c r="I93" s="39"/>
      <c r="J93" s="39"/>
      <c r="K93" s="39"/>
      <c r="L93" s="39"/>
      <c r="M93" s="39"/>
      <c r="N93" s="46"/>
    </row>
    <row r="94" spans="1:14" x14ac:dyDescent="0.35">
      <c r="A94"/>
      <c r="B94" s="51" t="s">
        <v>1017</v>
      </c>
      <c r="C94" s="405"/>
      <c r="D94" s="406"/>
      <c r="E94" s="407"/>
      <c r="F94" s="42">
        <f t="shared" si="0"/>
        <v>0</v>
      </c>
      <c r="G94" s="39"/>
      <c r="H94" s="39"/>
      <c r="I94" s="39"/>
      <c r="J94" s="39"/>
      <c r="K94" s="39"/>
      <c r="L94" s="39"/>
      <c r="M94" s="39"/>
      <c r="N94" s="46"/>
    </row>
    <row r="95" spans="1:14" x14ac:dyDescent="0.35">
      <c r="A95"/>
      <c r="B95" s="51" t="s">
        <v>1018</v>
      </c>
      <c r="C95" s="405"/>
      <c r="D95" s="406"/>
      <c r="E95" s="407"/>
      <c r="F95" s="42">
        <f t="shared" si="0"/>
        <v>0</v>
      </c>
      <c r="G95" s="39"/>
      <c r="H95" s="39"/>
      <c r="I95" s="39"/>
      <c r="J95" s="39"/>
      <c r="K95" s="39"/>
      <c r="L95" s="39"/>
      <c r="M95" s="39"/>
      <c r="N95" s="46"/>
    </row>
    <row r="96" spans="1:14" x14ac:dyDescent="0.35">
      <c r="A96"/>
      <c r="B96" s="51" t="s">
        <v>1019</v>
      </c>
      <c r="C96" s="405"/>
      <c r="D96" s="406"/>
      <c r="E96" s="407"/>
      <c r="F96" s="42">
        <f t="shared" si="0"/>
        <v>0</v>
      </c>
      <c r="G96" s="39"/>
      <c r="H96" s="39"/>
      <c r="I96" s="39"/>
      <c r="J96" s="39"/>
      <c r="K96" s="39"/>
      <c r="L96" s="39"/>
      <c r="M96" s="39"/>
      <c r="N96" s="46"/>
    </row>
    <row r="97" spans="1:14" x14ac:dyDescent="0.35">
      <c r="A97"/>
      <c r="B97" s="51" t="s">
        <v>1020</v>
      </c>
      <c r="C97" s="405"/>
      <c r="D97" s="406"/>
      <c r="E97" s="407"/>
      <c r="F97" s="42">
        <f t="shared" si="0"/>
        <v>0</v>
      </c>
      <c r="G97" s="39"/>
      <c r="H97" s="39"/>
      <c r="I97" s="39"/>
      <c r="J97" s="39"/>
      <c r="K97" s="39"/>
      <c r="L97" s="39"/>
      <c r="M97" s="39"/>
      <c r="N97" s="46"/>
    </row>
    <row r="98" spans="1:14" x14ac:dyDescent="0.35">
      <c r="A98"/>
      <c r="B98" s="51" t="s">
        <v>1021</v>
      </c>
      <c r="C98" s="405"/>
      <c r="D98" s="406"/>
      <c r="E98" s="407"/>
      <c r="F98" s="42">
        <f t="shared" si="0"/>
        <v>0</v>
      </c>
      <c r="G98" s="39"/>
      <c r="H98" s="39"/>
      <c r="I98" s="39"/>
      <c r="J98" s="39"/>
      <c r="K98" s="39"/>
      <c r="L98" s="39"/>
      <c r="M98" s="39"/>
      <c r="N98" s="46"/>
    </row>
    <row r="99" spans="1:14" x14ac:dyDescent="0.35">
      <c r="A99"/>
      <c r="B99" s="51" t="s">
        <v>1022</v>
      </c>
      <c r="C99" s="405"/>
      <c r="D99" s="406"/>
      <c r="E99" s="407"/>
      <c r="F99" s="42">
        <f t="shared" si="0"/>
        <v>0</v>
      </c>
      <c r="G99" s="39"/>
      <c r="H99" s="39"/>
      <c r="I99" s="39"/>
      <c r="J99" s="39"/>
      <c r="K99" s="39"/>
      <c r="L99" s="39"/>
      <c r="M99" s="39"/>
      <c r="N99" s="46"/>
    </row>
    <row r="100" spans="1:14" x14ac:dyDescent="0.35">
      <c r="A100"/>
      <c r="B100" s="51" t="s">
        <v>1023</v>
      </c>
      <c r="C100" s="405"/>
      <c r="D100" s="406"/>
      <c r="E100" s="407"/>
      <c r="F100" s="42">
        <f t="shared" si="0"/>
        <v>0</v>
      </c>
      <c r="G100" s="39"/>
      <c r="H100" s="39"/>
      <c r="I100" s="39"/>
      <c r="J100" s="39"/>
      <c r="K100" s="39"/>
      <c r="L100" s="39"/>
      <c r="M100" s="39"/>
      <c r="N100" s="46"/>
    </row>
    <row r="101" spans="1:14" x14ac:dyDescent="0.35">
      <c r="A101"/>
      <c r="B101" s="51" t="s">
        <v>1024</v>
      </c>
      <c r="C101" s="405"/>
      <c r="D101" s="406"/>
      <c r="E101" s="407"/>
      <c r="F101" s="42">
        <f t="shared" si="0"/>
        <v>0</v>
      </c>
      <c r="G101" s="39"/>
      <c r="H101" s="39"/>
      <c r="I101" s="39"/>
      <c r="J101" s="39"/>
      <c r="K101" s="39"/>
      <c r="L101" s="39"/>
      <c r="M101" s="39"/>
      <c r="N101" s="46"/>
    </row>
    <row r="102" spans="1:14" x14ac:dyDescent="0.35">
      <c r="A102"/>
      <c r="B102" s="51" t="s">
        <v>1025</v>
      </c>
      <c r="C102" s="405"/>
      <c r="D102" s="406"/>
      <c r="E102" s="407"/>
      <c r="F102" s="42">
        <f t="shared" si="0"/>
        <v>0</v>
      </c>
      <c r="G102" s="39"/>
      <c r="H102" s="39"/>
      <c r="I102" s="39"/>
      <c r="J102" s="39"/>
      <c r="K102" s="39"/>
      <c r="L102" s="39"/>
      <c r="M102" s="39"/>
      <c r="N102" s="46"/>
    </row>
    <row r="103" spans="1:14" x14ac:dyDescent="0.35">
      <c r="A103"/>
      <c r="B103" s="51" t="s">
        <v>1026</v>
      </c>
      <c r="C103" s="405"/>
      <c r="D103" s="406"/>
      <c r="E103" s="407"/>
      <c r="F103" s="42">
        <f t="shared" si="0"/>
        <v>0</v>
      </c>
      <c r="G103" s="39"/>
      <c r="H103" s="39"/>
      <c r="I103" s="39"/>
      <c r="J103" s="39"/>
      <c r="K103" s="39"/>
      <c r="L103" s="39"/>
      <c r="M103" s="39"/>
      <c r="N103" s="46"/>
    </row>
    <row r="104" spans="1:14" x14ac:dyDescent="0.35">
      <c r="A104"/>
      <c r="B104" s="51" t="s">
        <v>1027</v>
      </c>
      <c r="C104" s="405"/>
      <c r="D104" s="406"/>
      <c r="E104" s="407"/>
      <c r="F104" s="42">
        <f t="shared" si="0"/>
        <v>0</v>
      </c>
      <c r="G104" s="39"/>
      <c r="H104" s="39"/>
      <c r="I104" s="39"/>
      <c r="J104" s="39"/>
      <c r="K104" s="39"/>
      <c r="L104" s="39"/>
      <c r="M104" s="39"/>
      <c r="N104" s="46"/>
    </row>
    <row r="105" spans="1:14" x14ac:dyDescent="0.35">
      <c r="A105"/>
      <c r="B105" s="51" t="s">
        <v>1028</v>
      </c>
      <c r="C105" s="405"/>
      <c r="D105" s="406"/>
      <c r="E105" s="407"/>
      <c r="F105" s="42">
        <f t="shared" si="0"/>
        <v>0</v>
      </c>
      <c r="G105" s="39"/>
      <c r="H105" s="39"/>
      <c r="I105" s="39"/>
      <c r="J105" s="39"/>
      <c r="K105" s="39"/>
      <c r="L105" s="39"/>
      <c r="M105" s="39"/>
      <c r="N105" s="46"/>
    </row>
    <row r="106" spans="1:14" x14ac:dyDescent="0.35">
      <c r="A106"/>
      <c r="B106" s="51" t="s">
        <v>1029</v>
      </c>
      <c r="C106" s="405"/>
      <c r="D106" s="406"/>
      <c r="E106" s="407"/>
      <c r="F106" s="42">
        <f t="shared" si="0"/>
        <v>0</v>
      </c>
      <c r="G106" s="39"/>
      <c r="H106" s="39"/>
      <c r="I106" s="39"/>
      <c r="J106" s="39"/>
      <c r="K106" s="39"/>
      <c r="L106" s="39"/>
      <c r="M106" s="39"/>
      <c r="N106" s="46"/>
    </row>
    <row r="107" spans="1:14" x14ac:dyDescent="0.35">
      <c r="A107"/>
      <c r="B107" s="51" t="s">
        <v>1030</v>
      </c>
      <c r="C107" s="405"/>
      <c r="D107" s="406"/>
      <c r="E107" s="407"/>
      <c r="F107" s="42">
        <f t="shared" si="0"/>
        <v>0</v>
      </c>
      <c r="G107" s="39"/>
      <c r="H107" s="39"/>
      <c r="I107" s="39"/>
      <c r="J107" s="39"/>
      <c r="K107" s="39"/>
      <c r="L107" s="39"/>
      <c r="M107" s="39"/>
      <c r="N107" s="46"/>
    </row>
    <row r="108" spans="1:14" x14ac:dyDescent="0.35">
      <c r="A108"/>
      <c r="B108" s="51" t="s">
        <v>1031</v>
      </c>
      <c r="C108" s="405"/>
      <c r="D108" s="406"/>
      <c r="E108" s="407"/>
      <c r="F108" s="42">
        <f t="shared" si="0"/>
        <v>0</v>
      </c>
      <c r="G108" s="39"/>
      <c r="H108" s="39"/>
      <c r="I108" s="39"/>
      <c r="J108" s="39"/>
      <c r="K108" s="39"/>
      <c r="L108" s="39"/>
      <c r="M108" s="39"/>
      <c r="N108" s="46"/>
    </row>
    <row r="109" spans="1:14" x14ac:dyDescent="0.35">
      <c r="A109"/>
      <c r="B109" s="51" t="s">
        <v>1032</v>
      </c>
      <c r="C109" s="405"/>
      <c r="D109" s="406"/>
      <c r="E109" s="407"/>
      <c r="F109" s="42">
        <f t="shared" si="0"/>
        <v>0</v>
      </c>
      <c r="G109" s="39"/>
      <c r="H109" s="39"/>
      <c r="I109" s="39"/>
      <c r="J109" s="39"/>
      <c r="K109" s="39"/>
      <c r="L109" s="39"/>
      <c r="M109" s="39"/>
      <c r="N109" s="46"/>
    </row>
    <row r="110" spans="1:14" x14ac:dyDescent="0.35">
      <c r="A110"/>
      <c r="B110" s="51" t="s">
        <v>1033</v>
      </c>
      <c r="C110" s="405"/>
      <c r="D110" s="406"/>
      <c r="E110" s="407"/>
      <c r="F110" s="42">
        <f t="shared" si="0"/>
        <v>0</v>
      </c>
      <c r="G110" s="39"/>
      <c r="H110" s="39"/>
      <c r="I110" s="39"/>
      <c r="J110" s="39"/>
      <c r="K110" s="39"/>
      <c r="L110" s="39"/>
      <c r="M110" s="39"/>
      <c r="N110" s="46"/>
    </row>
    <row r="111" spans="1:14" x14ac:dyDescent="0.35">
      <c r="A111"/>
      <c r="B111" s="51" t="s">
        <v>1034</v>
      </c>
      <c r="C111" s="405"/>
      <c r="D111" s="406"/>
      <c r="E111" s="407"/>
      <c r="F111" s="42">
        <f t="shared" si="0"/>
        <v>0</v>
      </c>
      <c r="G111" s="39"/>
      <c r="H111" s="39"/>
      <c r="I111" s="39"/>
      <c r="J111" s="39"/>
      <c r="K111" s="39"/>
      <c r="L111" s="39"/>
      <c r="M111" s="39"/>
      <c r="N111" s="46"/>
    </row>
    <row r="112" spans="1:14" x14ac:dyDescent="0.35">
      <c r="A112"/>
      <c r="B112" s="51" t="s">
        <v>1035</v>
      </c>
      <c r="C112" s="405"/>
      <c r="D112" s="406"/>
      <c r="E112" s="407"/>
      <c r="F112" s="42">
        <f t="shared" si="0"/>
        <v>0</v>
      </c>
      <c r="G112" s="39"/>
      <c r="H112" s="39"/>
      <c r="I112" s="39"/>
      <c r="J112" s="39"/>
      <c r="K112" s="39"/>
      <c r="L112" s="39"/>
      <c r="M112" s="39"/>
      <c r="N112" s="46"/>
    </row>
    <row r="113" spans="1:14" x14ac:dyDescent="0.35">
      <c r="A113"/>
      <c r="B113" s="51" t="s">
        <v>1036</v>
      </c>
      <c r="C113" s="405"/>
      <c r="D113" s="406"/>
      <c r="E113" s="407"/>
      <c r="F113" s="42">
        <f t="shared" si="0"/>
        <v>0</v>
      </c>
      <c r="G113" s="39"/>
      <c r="H113" s="39"/>
      <c r="I113" s="39"/>
      <c r="J113" s="39"/>
      <c r="K113" s="39"/>
      <c r="L113" s="39"/>
      <c r="M113" s="39"/>
      <c r="N113" s="46"/>
    </row>
    <row r="114" spans="1:14" x14ac:dyDescent="0.35">
      <c r="A114"/>
      <c r="B114" s="51" t="s">
        <v>1037</v>
      </c>
      <c r="C114" s="405"/>
      <c r="D114" s="406"/>
      <c r="E114" s="407"/>
      <c r="F114" s="42">
        <f t="shared" si="0"/>
        <v>0</v>
      </c>
      <c r="G114" s="39"/>
      <c r="H114" s="39"/>
      <c r="I114" s="39"/>
      <c r="J114" s="39"/>
      <c r="K114" s="39"/>
      <c r="L114" s="39"/>
      <c r="M114" s="39"/>
      <c r="N114" s="46"/>
    </row>
    <row r="115" spans="1:14" x14ac:dyDescent="0.35">
      <c r="A115"/>
      <c r="B115" s="51" t="s">
        <v>1038</v>
      </c>
      <c r="C115" s="405"/>
      <c r="D115" s="406"/>
      <c r="E115" s="407"/>
      <c r="F115" s="42">
        <f t="shared" si="0"/>
        <v>0</v>
      </c>
      <c r="G115" s="39"/>
      <c r="H115" s="39"/>
      <c r="I115" s="39"/>
      <c r="J115" s="39"/>
      <c r="K115" s="39"/>
      <c r="L115" s="39"/>
      <c r="M115" s="39"/>
      <c r="N115" s="46"/>
    </row>
    <row r="116" spans="1:14" x14ac:dyDescent="0.35">
      <c r="A116"/>
      <c r="B116" s="51" t="s">
        <v>1039</v>
      </c>
      <c r="C116" s="405"/>
      <c r="D116" s="406"/>
      <c r="E116" s="407"/>
      <c r="F116" s="42">
        <f t="shared" si="0"/>
        <v>0</v>
      </c>
      <c r="G116" s="39"/>
      <c r="H116" s="39"/>
      <c r="I116" s="39"/>
      <c r="J116" s="39"/>
      <c r="K116" s="39"/>
      <c r="L116" s="39"/>
      <c r="M116" s="39"/>
      <c r="N116" s="46"/>
    </row>
    <row r="117" spans="1:14" x14ac:dyDescent="0.35">
      <c r="A117"/>
      <c r="B117" s="51" t="s">
        <v>1040</v>
      </c>
      <c r="C117" s="405"/>
      <c r="D117" s="406"/>
      <c r="E117" s="407"/>
      <c r="F117" s="42">
        <f t="shared" si="0"/>
        <v>0</v>
      </c>
      <c r="G117" s="39"/>
      <c r="H117" s="39"/>
      <c r="I117" s="39"/>
      <c r="J117" s="39"/>
      <c r="K117" s="39"/>
      <c r="L117" s="39"/>
      <c r="M117" s="39"/>
      <c r="N117" s="46"/>
    </row>
    <row r="118" spans="1:14" x14ac:dyDescent="0.35">
      <c r="A118"/>
      <c r="B118" s="51" t="s">
        <v>1041</v>
      </c>
      <c r="C118" s="405"/>
      <c r="D118" s="406"/>
      <c r="E118" s="407"/>
      <c r="F118" s="42">
        <f t="shared" si="0"/>
        <v>0</v>
      </c>
      <c r="G118" s="39"/>
      <c r="H118" s="39"/>
      <c r="I118" s="39"/>
      <c r="J118" s="39"/>
      <c r="K118" s="39"/>
      <c r="L118" s="39"/>
      <c r="M118" s="39"/>
      <c r="N118" s="46"/>
    </row>
    <row r="119" spans="1:14" x14ac:dyDescent="0.35">
      <c r="A119"/>
      <c r="B119" s="51" t="s">
        <v>1042</v>
      </c>
      <c r="C119" s="405"/>
      <c r="D119" s="406"/>
      <c r="E119" s="407"/>
      <c r="F119" s="42">
        <f t="shared" si="0"/>
        <v>0</v>
      </c>
      <c r="G119" s="39"/>
      <c r="H119" s="39"/>
      <c r="I119" s="39"/>
      <c r="J119" s="39"/>
      <c r="K119" s="39"/>
      <c r="L119" s="39"/>
      <c r="M119" s="39"/>
      <c r="N119" s="46"/>
    </row>
    <row r="120" spans="1:14" x14ac:dyDescent="0.35">
      <c r="A120"/>
      <c r="B120" s="51" t="s">
        <v>1043</v>
      </c>
      <c r="C120" s="405"/>
      <c r="D120" s="406"/>
      <c r="E120" s="407"/>
      <c r="F120" s="42">
        <f t="shared" si="0"/>
        <v>0</v>
      </c>
      <c r="G120" s="39"/>
      <c r="H120" s="39"/>
      <c r="I120" s="39"/>
      <c r="J120" s="39"/>
      <c r="K120" s="39"/>
      <c r="L120" s="39"/>
      <c r="M120" s="39"/>
      <c r="N120" s="46"/>
    </row>
    <row r="121" spans="1:14" x14ac:dyDescent="0.35">
      <c r="A121"/>
      <c r="B121" s="51" t="s">
        <v>1044</v>
      </c>
      <c r="C121" s="405"/>
      <c r="D121" s="406"/>
      <c r="E121" s="407"/>
      <c r="F121" s="42">
        <f t="shared" si="0"/>
        <v>0</v>
      </c>
      <c r="G121" s="39"/>
      <c r="H121" s="39"/>
      <c r="I121" s="39"/>
      <c r="J121" s="39"/>
      <c r="K121" s="39"/>
      <c r="L121" s="39"/>
      <c r="M121" s="39"/>
      <c r="N121" s="46"/>
    </row>
    <row r="122" spans="1:14" x14ac:dyDescent="0.35">
      <c r="A122"/>
      <c r="B122" s="51" t="s">
        <v>1045</v>
      </c>
      <c r="C122" s="405"/>
      <c r="D122" s="406"/>
      <c r="E122" s="407"/>
      <c r="F122" s="42">
        <f t="shared" si="0"/>
        <v>0</v>
      </c>
      <c r="G122" s="39"/>
      <c r="H122" s="39"/>
      <c r="I122" s="39"/>
      <c r="J122" s="39"/>
      <c r="K122" s="39"/>
      <c r="L122" s="39"/>
      <c r="M122" s="39"/>
      <c r="N122" s="46"/>
    </row>
    <row r="123" spans="1:14" x14ac:dyDescent="0.35">
      <c r="A123"/>
      <c r="B123" s="51" t="s">
        <v>1046</v>
      </c>
      <c r="C123" s="405"/>
      <c r="D123" s="406"/>
      <c r="E123" s="407"/>
      <c r="F123" s="42">
        <f t="shared" ref="F123:F186" si="1">COUNTIF(B$4:KO$55,B123)</f>
        <v>0</v>
      </c>
      <c r="G123" s="39"/>
      <c r="H123" s="39"/>
      <c r="I123" s="39"/>
      <c r="J123" s="39"/>
      <c r="K123" s="39"/>
      <c r="L123" s="39"/>
      <c r="M123" s="39"/>
      <c r="N123" s="46"/>
    </row>
    <row r="124" spans="1:14" x14ac:dyDescent="0.35">
      <c r="A124"/>
      <c r="B124" s="51" t="s">
        <v>1047</v>
      </c>
      <c r="C124" s="405"/>
      <c r="D124" s="406"/>
      <c r="E124" s="407"/>
      <c r="F124" s="42">
        <f t="shared" si="1"/>
        <v>0</v>
      </c>
      <c r="G124" s="39"/>
      <c r="H124" s="39"/>
      <c r="I124" s="39"/>
      <c r="J124" s="39"/>
      <c r="K124" s="39"/>
      <c r="L124" s="39"/>
      <c r="M124" s="39"/>
      <c r="N124" s="46"/>
    </row>
    <row r="125" spans="1:14" x14ac:dyDescent="0.35">
      <c r="A125"/>
      <c r="B125" s="51" t="s">
        <v>1048</v>
      </c>
      <c r="C125" s="405"/>
      <c r="D125" s="406"/>
      <c r="E125" s="407"/>
      <c r="F125" s="42">
        <f t="shared" si="1"/>
        <v>0</v>
      </c>
      <c r="G125" s="39"/>
      <c r="H125" s="39"/>
      <c r="I125" s="39"/>
      <c r="J125" s="39"/>
      <c r="K125" s="39"/>
      <c r="L125" s="39"/>
      <c r="M125" s="39"/>
      <c r="N125" s="46"/>
    </row>
    <row r="126" spans="1:14" x14ac:dyDescent="0.35">
      <c r="A126"/>
      <c r="B126" s="51" t="s">
        <v>1049</v>
      </c>
      <c r="C126" s="405"/>
      <c r="D126" s="406"/>
      <c r="E126" s="407"/>
      <c r="F126" s="42">
        <f t="shared" si="1"/>
        <v>0</v>
      </c>
      <c r="G126" s="39"/>
      <c r="H126" s="39"/>
      <c r="I126" s="39"/>
      <c r="J126" s="39"/>
      <c r="K126" s="39"/>
      <c r="L126" s="39"/>
      <c r="M126" s="39"/>
      <c r="N126" s="46"/>
    </row>
    <row r="127" spans="1:14" x14ac:dyDescent="0.35">
      <c r="A127"/>
      <c r="B127" s="51" t="s">
        <v>1050</v>
      </c>
      <c r="C127" s="405"/>
      <c r="D127" s="406"/>
      <c r="E127" s="407"/>
      <c r="F127" s="42">
        <f t="shared" si="1"/>
        <v>0</v>
      </c>
      <c r="G127" s="39"/>
      <c r="H127" s="39"/>
      <c r="I127" s="39"/>
      <c r="J127" s="39"/>
      <c r="K127" s="39"/>
      <c r="L127" s="39"/>
      <c r="M127" s="39"/>
      <c r="N127" s="46"/>
    </row>
    <row r="128" spans="1:14" x14ac:dyDescent="0.35">
      <c r="A128"/>
      <c r="B128" s="51" t="s">
        <v>1051</v>
      </c>
      <c r="C128" s="405"/>
      <c r="D128" s="406"/>
      <c r="E128" s="407"/>
      <c r="F128" s="42">
        <f t="shared" si="1"/>
        <v>0</v>
      </c>
      <c r="G128" s="39"/>
      <c r="H128" s="39"/>
      <c r="I128" s="39"/>
      <c r="J128" s="39"/>
      <c r="K128" s="39"/>
      <c r="L128" s="39"/>
      <c r="M128" s="39"/>
      <c r="N128" s="46"/>
    </row>
    <row r="129" spans="1:14" x14ac:dyDescent="0.35">
      <c r="A129"/>
      <c r="B129" s="51" t="s">
        <v>1052</v>
      </c>
      <c r="C129" s="405"/>
      <c r="D129" s="406"/>
      <c r="E129" s="407"/>
      <c r="F129" s="42">
        <f t="shared" si="1"/>
        <v>0</v>
      </c>
      <c r="G129" s="39"/>
      <c r="H129" s="39"/>
      <c r="I129" s="39"/>
      <c r="J129" s="39"/>
      <c r="K129" s="39"/>
      <c r="L129" s="39"/>
      <c r="M129" s="39"/>
      <c r="N129" s="46"/>
    </row>
    <row r="130" spans="1:14" x14ac:dyDescent="0.35">
      <c r="A130"/>
      <c r="B130" s="51" t="s">
        <v>1053</v>
      </c>
      <c r="C130" s="405"/>
      <c r="D130" s="406"/>
      <c r="E130" s="407"/>
      <c r="F130" s="42">
        <f t="shared" si="1"/>
        <v>0</v>
      </c>
      <c r="G130" s="39"/>
      <c r="H130" s="39"/>
      <c r="I130" s="39"/>
      <c r="J130" s="39"/>
      <c r="K130" s="39"/>
      <c r="L130" s="39"/>
      <c r="M130" s="39"/>
      <c r="N130" s="46"/>
    </row>
    <row r="131" spans="1:14" x14ac:dyDescent="0.35">
      <c r="A131"/>
      <c r="B131" s="51" t="s">
        <v>1054</v>
      </c>
      <c r="C131" s="405"/>
      <c r="D131" s="406"/>
      <c r="E131" s="407"/>
      <c r="F131" s="42">
        <f t="shared" si="1"/>
        <v>0</v>
      </c>
      <c r="G131" s="39"/>
      <c r="H131" s="39"/>
      <c r="I131" s="39"/>
      <c r="J131" s="39"/>
      <c r="K131" s="39"/>
      <c r="L131" s="39"/>
      <c r="M131" s="39"/>
      <c r="N131" s="46"/>
    </row>
    <row r="132" spans="1:14" x14ac:dyDescent="0.35">
      <c r="A132"/>
      <c r="B132" s="51" t="s">
        <v>1055</v>
      </c>
      <c r="C132" s="405"/>
      <c r="D132" s="406"/>
      <c r="E132" s="407"/>
      <c r="F132" s="42">
        <f t="shared" si="1"/>
        <v>0</v>
      </c>
      <c r="G132" s="39"/>
      <c r="H132" s="39"/>
      <c r="I132" s="39"/>
      <c r="J132" s="39"/>
      <c r="K132" s="39"/>
      <c r="L132" s="39"/>
      <c r="M132" s="39"/>
      <c r="N132" s="46"/>
    </row>
    <row r="133" spans="1:14" x14ac:dyDescent="0.35">
      <c r="A133"/>
      <c r="B133" s="51" t="s">
        <v>1056</v>
      </c>
      <c r="C133" s="405"/>
      <c r="D133" s="406"/>
      <c r="E133" s="407"/>
      <c r="F133" s="42">
        <f t="shared" si="1"/>
        <v>0</v>
      </c>
      <c r="G133" s="39"/>
      <c r="H133" s="39"/>
      <c r="I133" s="39"/>
      <c r="J133" s="39"/>
      <c r="K133" s="39"/>
      <c r="L133" s="39"/>
      <c r="M133" s="39"/>
      <c r="N133" s="46"/>
    </row>
    <row r="134" spans="1:14" x14ac:dyDescent="0.35">
      <c r="A134"/>
      <c r="B134" s="51" t="s">
        <v>1057</v>
      </c>
      <c r="C134" s="405"/>
      <c r="D134" s="406"/>
      <c r="E134" s="407"/>
      <c r="F134" s="42">
        <f t="shared" si="1"/>
        <v>0</v>
      </c>
      <c r="G134" s="39"/>
      <c r="H134" s="39"/>
      <c r="I134" s="39"/>
      <c r="J134" s="39"/>
      <c r="K134" s="39"/>
      <c r="L134" s="39"/>
      <c r="M134" s="39"/>
      <c r="N134" s="46"/>
    </row>
    <row r="135" spans="1:14" x14ac:dyDescent="0.35">
      <c r="A135"/>
      <c r="B135" s="51" t="s">
        <v>1058</v>
      </c>
      <c r="C135" s="405"/>
      <c r="D135" s="406"/>
      <c r="E135" s="407"/>
      <c r="F135" s="42">
        <f t="shared" si="1"/>
        <v>0</v>
      </c>
      <c r="G135" s="39"/>
      <c r="H135" s="39"/>
      <c r="I135" s="39"/>
      <c r="J135" s="39"/>
      <c r="K135" s="39"/>
      <c r="L135" s="39"/>
      <c r="M135" s="39"/>
      <c r="N135" s="46"/>
    </row>
    <row r="136" spans="1:14" x14ac:dyDescent="0.35">
      <c r="A136"/>
      <c r="B136" s="51" t="s">
        <v>1059</v>
      </c>
      <c r="C136" s="405"/>
      <c r="D136" s="406"/>
      <c r="E136" s="407"/>
      <c r="F136" s="42">
        <f t="shared" si="1"/>
        <v>0</v>
      </c>
      <c r="G136" s="39"/>
      <c r="H136" s="39"/>
      <c r="I136" s="39"/>
      <c r="J136" s="39"/>
      <c r="K136" s="39"/>
      <c r="L136" s="39"/>
      <c r="M136" s="39"/>
      <c r="N136" s="46"/>
    </row>
    <row r="137" spans="1:14" x14ac:dyDescent="0.35">
      <c r="A137"/>
      <c r="B137" s="51" t="s">
        <v>1060</v>
      </c>
      <c r="C137" s="405"/>
      <c r="D137" s="406"/>
      <c r="E137" s="407"/>
      <c r="F137" s="42">
        <f t="shared" si="1"/>
        <v>0</v>
      </c>
      <c r="G137" s="39"/>
      <c r="H137" s="39"/>
      <c r="I137" s="39"/>
      <c r="J137" s="39"/>
      <c r="K137" s="39"/>
      <c r="L137" s="39"/>
      <c r="M137" s="39"/>
      <c r="N137" s="46"/>
    </row>
    <row r="138" spans="1:14" x14ac:dyDescent="0.35">
      <c r="A138"/>
      <c r="B138" s="51" t="s">
        <v>1061</v>
      </c>
      <c r="C138" s="405"/>
      <c r="D138" s="406"/>
      <c r="E138" s="407"/>
      <c r="F138" s="42">
        <f t="shared" si="1"/>
        <v>0</v>
      </c>
      <c r="G138" s="39"/>
      <c r="H138" s="39"/>
      <c r="I138" s="39"/>
      <c r="J138" s="39"/>
      <c r="K138" s="39"/>
      <c r="L138" s="39"/>
      <c r="M138" s="39"/>
      <c r="N138" s="46"/>
    </row>
    <row r="139" spans="1:14" x14ac:dyDescent="0.35">
      <c r="A139"/>
      <c r="B139" s="51" t="s">
        <v>1062</v>
      </c>
      <c r="C139" s="405"/>
      <c r="D139" s="406"/>
      <c r="E139" s="407"/>
      <c r="F139" s="42">
        <f t="shared" si="1"/>
        <v>0</v>
      </c>
      <c r="G139" s="39"/>
      <c r="H139" s="39"/>
      <c r="I139" s="39"/>
      <c r="J139" s="39"/>
      <c r="K139" s="39"/>
      <c r="L139" s="39"/>
      <c r="M139" s="39"/>
      <c r="N139" s="46"/>
    </row>
    <row r="140" spans="1:14" x14ac:dyDescent="0.35">
      <c r="A140"/>
      <c r="B140" s="51" t="s">
        <v>1063</v>
      </c>
      <c r="C140" s="405"/>
      <c r="D140" s="406"/>
      <c r="E140" s="407"/>
      <c r="F140" s="42">
        <f t="shared" si="1"/>
        <v>0</v>
      </c>
      <c r="G140" s="39"/>
      <c r="H140" s="39"/>
      <c r="I140" s="39"/>
      <c r="J140" s="39"/>
      <c r="K140" s="39"/>
      <c r="L140" s="39"/>
      <c r="M140" s="39"/>
      <c r="N140" s="46"/>
    </row>
    <row r="141" spans="1:14" x14ac:dyDescent="0.35">
      <c r="A141"/>
      <c r="B141" s="51" t="s">
        <v>1064</v>
      </c>
      <c r="C141" s="405"/>
      <c r="D141" s="406"/>
      <c r="E141" s="407"/>
      <c r="F141" s="42">
        <f t="shared" si="1"/>
        <v>0</v>
      </c>
      <c r="G141" s="39"/>
      <c r="H141" s="39"/>
      <c r="I141" s="39"/>
      <c r="J141" s="39"/>
      <c r="K141" s="39"/>
      <c r="L141" s="39"/>
      <c r="M141" s="39"/>
      <c r="N141" s="46"/>
    </row>
    <row r="142" spans="1:14" x14ac:dyDescent="0.35">
      <c r="A142"/>
      <c r="B142" s="51" t="s">
        <v>1065</v>
      </c>
      <c r="C142" s="405"/>
      <c r="D142" s="406"/>
      <c r="E142" s="407"/>
      <c r="F142" s="42">
        <f t="shared" si="1"/>
        <v>0</v>
      </c>
      <c r="G142" s="39"/>
      <c r="H142" s="39"/>
      <c r="I142" s="39"/>
      <c r="J142" s="39"/>
      <c r="K142" s="39"/>
      <c r="L142" s="39"/>
      <c r="M142" s="39"/>
      <c r="N142" s="46"/>
    </row>
    <row r="143" spans="1:14" x14ac:dyDescent="0.35">
      <c r="A143"/>
      <c r="B143" s="51" t="s">
        <v>1066</v>
      </c>
      <c r="C143" s="405"/>
      <c r="D143" s="406"/>
      <c r="E143" s="407"/>
      <c r="F143" s="42">
        <f t="shared" si="1"/>
        <v>0</v>
      </c>
      <c r="G143" s="39"/>
      <c r="H143" s="39"/>
      <c r="I143" s="39"/>
      <c r="J143" s="39"/>
      <c r="K143" s="39"/>
      <c r="L143" s="39"/>
      <c r="M143" s="39"/>
      <c r="N143" s="46"/>
    </row>
    <row r="144" spans="1:14" x14ac:dyDescent="0.35">
      <c r="A144"/>
      <c r="B144" s="51" t="s">
        <v>1067</v>
      </c>
      <c r="C144" s="405"/>
      <c r="D144" s="406"/>
      <c r="E144" s="407"/>
      <c r="F144" s="42">
        <f t="shared" si="1"/>
        <v>0</v>
      </c>
      <c r="G144" s="39"/>
      <c r="H144" s="39"/>
      <c r="I144" s="39"/>
      <c r="J144" s="39"/>
      <c r="K144" s="39"/>
      <c r="L144" s="39"/>
      <c r="M144" s="39"/>
      <c r="N144" s="46"/>
    </row>
    <row r="145" spans="1:14" x14ac:dyDescent="0.35">
      <c r="A145"/>
      <c r="B145" s="51" t="s">
        <v>1068</v>
      </c>
      <c r="C145" s="405"/>
      <c r="D145" s="406"/>
      <c r="E145" s="407"/>
      <c r="F145" s="42">
        <f t="shared" si="1"/>
        <v>0</v>
      </c>
      <c r="G145" s="39"/>
      <c r="H145" s="39"/>
      <c r="I145" s="39"/>
      <c r="J145" s="39"/>
      <c r="K145" s="39"/>
      <c r="L145" s="39"/>
      <c r="M145" s="39"/>
      <c r="N145" s="46"/>
    </row>
    <row r="146" spans="1:14" x14ac:dyDescent="0.35">
      <c r="A146"/>
      <c r="B146" s="51" t="s">
        <v>1069</v>
      </c>
      <c r="C146" s="405"/>
      <c r="D146" s="406"/>
      <c r="E146" s="407"/>
      <c r="F146" s="42">
        <f t="shared" si="1"/>
        <v>0</v>
      </c>
      <c r="G146" s="39"/>
      <c r="H146" s="39"/>
      <c r="I146" s="39"/>
      <c r="J146" s="39"/>
      <c r="K146" s="39"/>
      <c r="L146" s="39"/>
      <c r="M146" s="39"/>
      <c r="N146" s="46"/>
    </row>
    <row r="147" spans="1:14" x14ac:dyDescent="0.35">
      <c r="A147"/>
      <c r="B147" s="51" t="s">
        <v>1070</v>
      </c>
      <c r="C147" s="405"/>
      <c r="D147" s="406"/>
      <c r="E147" s="407"/>
      <c r="F147" s="42">
        <f t="shared" si="1"/>
        <v>0</v>
      </c>
      <c r="G147" s="39"/>
      <c r="H147" s="39"/>
      <c r="I147" s="39"/>
      <c r="J147" s="39"/>
      <c r="K147" s="39"/>
      <c r="L147" s="39"/>
      <c r="M147" s="39"/>
      <c r="N147" s="46"/>
    </row>
    <row r="148" spans="1:14" x14ac:dyDescent="0.35">
      <c r="A148"/>
      <c r="B148" s="51" t="s">
        <v>1071</v>
      </c>
      <c r="C148" s="405"/>
      <c r="D148" s="406"/>
      <c r="E148" s="407"/>
      <c r="F148" s="42">
        <f t="shared" si="1"/>
        <v>0</v>
      </c>
      <c r="G148" s="39"/>
      <c r="H148" s="39"/>
      <c r="I148" s="39"/>
      <c r="J148" s="39"/>
      <c r="K148" s="39"/>
      <c r="L148" s="39"/>
      <c r="M148" s="39"/>
      <c r="N148" s="46"/>
    </row>
    <row r="149" spans="1:14" x14ac:dyDescent="0.35">
      <c r="A149"/>
      <c r="B149" s="51" t="s">
        <v>1072</v>
      </c>
      <c r="C149" s="405"/>
      <c r="D149" s="406"/>
      <c r="E149" s="407"/>
      <c r="F149" s="42">
        <f t="shared" si="1"/>
        <v>0</v>
      </c>
      <c r="G149" s="39"/>
      <c r="H149" s="39"/>
      <c r="I149" s="39"/>
      <c r="J149" s="39"/>
      <c r="K149" s="39"/>
      <c r="L149" s="39"/>
      <c r="M149" s="39"/>
      <c r="N149" s="46"/>
    </row>
    <row r="150" spans="1:14" x14ac:dyDescent="0.35">
      <c r="A150"/>
      <c r="B150" s="51" t="s">
        <v>1073</v>
      </c>
      <c r="C150" s="405"/>
      <c r="D150" s="406"/>
      <c r="E150" s="407"/>
      <c r="F150" s="42">
        <f t="shared" si="1"/>
        <v>0</v>
      </c>
      <c r="G150" s="39"/>
      <c r="H150" s="39"/>
      <c r="I150" s="39"/>
      <c r="J150" s="39"/>
      <c r="K150" s="39"/>
      <c r="L150" s="39"/>
      <c r="M150" s="39"/>
      <c r="N150" s="46"/>
    </row>
    <row r="151" spans="1:14" x14ac:dyDescent="0.35">
      <c r="A151"/>
      <c r="B151" s="51" t="s">
        <v>1074</v>
      </c>
      <c r="C151" s="405"/>
      <c r="D151" s="406"/>
      <c r="E151" s="407"/>
      <c r="F151" s="42">
        <f t="shared" si="1"/>
        <v>0</v>
      </c>
      <c r="G151" s="39"/>
      <c r="H151" s="39"/>
      <c r="I151" s="39"/>
      <c r="J151" s="39"/>
      <c r="K151" s="39"/>
      <c r="L151" s="39"/>
      <c r="M151" s="39"/>
      <c r="N151" s="46"/>
    </row>
    <row r="152" spans="1:14" x14ac:dyDescent="0.35">
      <c r="A152"/>
      <c r="B152" s="51" t="s">
        <v>1075</v>
      </c>
      <c r="C152" s="405"/>
      <c r="D152" s="406"/>
      <c r="E152" s="407"/>
      <c r="F152" s="42">
        <f t="shared" si="1"/>
        <v>0</v>
      </c>
      <c r="G152" s="39"/>
      <c r="H152" s="39"/>
      <c r="I152" s="39"/>
      <c r="J152" s="39"/>
      <c r="K152" s="39"/>
      <c r="L152" s="39"/>
      <c r="M152" s="39"/>
      <c r="N152" s="46"/>
    </row>
    <row r="153" spans="1:14" x14ac:dyDescent="0.35">
      <c r="A153"/>
      <c r="B153" s="51" t="s">
        <v>1076</v>
      </c>
      <c r="C153" s="405"/>
      <c r="D153" s="406"/>
      <c r="E153" s="407"/>
      <c r="F153" s="42">
        <f t="shared" si="1"/>
        <v>0</v>
      </c>
      <c r="G153" s="39"/>
      <c r="H153" s="39"/>
      <c r="I153" s="39"/>
      <c r="J153" s="39"/>
      <c r="K153" s="39"/>
      <c r="L153" s="39"/>
      <c r="M153" s="39"/>
      <c r="N153" s="46"/>
    </row>
    <row r="154" spans="1:14" x14ac:dyDescent="0.35">
      <c r="A154"/>
      <c r="B154" s="51" t="s">
        <v>1077</v>
      </c>
      <c r="C154" s="405"/>
      <c r="D154" s="406"/>
      <c r="E154" s="407"/>
      <c r="F154" s="42">
        <f t="shared" si="1"/>
        <v>0</v>
      </c>
      <c r="G154" s="39"/>
      <c r="H154" s="39"/>
      <c r="I154" s="39"/>
      <c r="J154" s="39"/>
      <c r="K154" s="39"/>
      <c r="L154" s="39"/>
      <c r="M154" s="39"/>
      <c r="N154" s="46"/>
    </row>
    <row r="155" spans="1:14" x14ac:dyDescent="0.35">
      <c r="A155"/>
      <c r="B155" s="51" t="s">
        <v>1078</v>
      </c>
      <c r="C155" s="405"/>
      <c r="D155" s="406"/>
      <c r="E155" s="407"/>
      <c r="F155" s="42">
        <f t="shared" si="1"/>
        <v>0</v>
      </c>
      <c r="G155" s="39"/>
      <c r="H155" s="39"/>
      <c r="I155" s="39"/>
      <c r="J155" s="39"/>
      <c r="K155" s="39"/>
      <c r="L155" s="39"/>
      <c r="M155" s="39"/>
      <c r="N155" s="46"/>
    </row>
    <row r="156" spans="1:14" x14ac:dyDescent="0.35">
      <c r="A156"/>
      <c r="B156" s="51" t="s">
        <v>1079</v>
      </c>
      <c r="C156" s="405"/>
      <c r="D156" s="406"/>
      <c r="E156" s="407"/>
      <c r="F156" s="42">
        <f t="shared" si="1"/>
        <v>0</v>
      </c>
      <c r="G156" s="39"/>
      <c r="H156" s="39"/>
      <c r="I156" s="39"/>
      <c r="J156" s="39"/>
      <c r="K156" s="39"/>
      <c r="L156" s="39"/>
      <c r="M156" s="39"/>
      <c r="N156" s="46"/>
    </row>
    <row r="157" spans="1:14" x14ac:dyDescent="0.35">
      <c r="A157"/>
      <c r="B157" s="51" t="s">
        <v>1080</v>
      </c>
      <c r="C157" s="405"/>
      <c r="D157" s="406"/>
      <c r="E157" s="407"/>
      <c r="F157" s="42">
        <f t="shared" si="1"/>
        <v>0</v>
      </c>
      <c r="G157" s="39"/>
      <c r="H157" s="39"/>
      <c r="I157" s="39"/>
      <c r="J157" s="39"/>
      <c r="K157" s="39"/>
      <c r="L157" s="39"/>
      <c r="M157" s="39"/>
      <c r="N157" s="46"/>
    </row>
    <row r="158" spans="1:14" x14ac:dyDescent="0.35">
      <c r="A158"/>
      <c r="B158" s="51" t="s">
        <v>1081</v>
      </c>
      <c r="C158" s="405"/>
      <c r="D158" s="406"/>
      <c r="E158" s="407"/>
      <c r="F158" s="42">
        <f t="shared" si="1"/>
        <v>0</v>
      </c>
      <c r="G158" s="39"/>
      <c r="H158" s="39"/>
      <c r="I158" s="39"/>
      <c r="J158" s="39"/>
      <c r="K158" s="39"/>
      <c r="L158" s="39"/>
      <c r="M158" s="39"/>
      <c r="N158" s="46"/>
    </row>
    <row r="159" spans="1:14" x14ac:dyDescent="0.35">
      <c r="A159"/>
      <c r="B159" s="51" t="s">
        <v>1082</v>
      </c>
      <c r="C159" s="405"/>
      <c r="D159" s="406"/>
      <c r="E159" s="407"/>
      <c r="F159" s="42">
        <f t="shared" si="1"/>
        <v>0</v>
      </c>
      <c r="G159" s="39"/>
      <c r="H159" s="39"/>
      <c r="I159" s="39"/>
      <c r="J159" s="39"/>
      <c r="K159" s="39"/>
      <c r="L159" s="39"/>
      <c r="M159" s="39"/>
      <c r="N159" s="46"/>
    </row>
    <row r="160" spans="1:14" x14ac:dyDescent="0.35">
      <c r="A160"/>
      <c r="B160" s="51" t="s">
        <v>1083</v>
      </c>
      <c r="C160" s="405"/>
      <c r="D160" s="406"/>
      <c r="E160" s="407"/>
      <c r="F160" s="42">
        <f t="shared" si="1"/>
        <v>0</v>
      </c>
      <c r="G160" s="39"/>
      <c r="H160" s="39"/>
      <c r="I160" s="39"/>
      <c r="J160" s="39"/>
      <c r="K160" s="39"/>
      <c r="L160" s="39"/>
      <c r="M160" s="39"/>
      <c r="N160" s="46"/>
    </row>
    <row r="161" spans="1:14" x14ac:dyDescent="0.35">
      <c r="A161"/>
      <c r="B161" s="51" t="s">
        <v>1084</v>
      </c>
      <c r="C161" s="405"/>
      <c r="D161" s="406"/>
      <c r="E161" s="407"/>
      <c r="F161" s="42">
        <f t="shared" si="1"/>
        <v>0</v>
      </c>
      <c r="G161" s="39"/>
      <c r="H161" s="39"/>
      <c r="I161" s="39"/>
      <c r="J161" s="39"/>
      <c r="K161" s="39"/>
      <c r="L161" s="39"/>
      <c r="M161" s="39"/>
      <c r="N161" s="46"/>
    </row>
    <row r="162" spans="1:14" x14ac:dyDescent="0.35">
      <c r="A162"/>
      <c r="B162" s="51" t="s">
        <v>1085</v>
      </c>
      <c r="C162" s="405"/>
      <c r="D162" s="406"/>
      <c r="E162" s="407"/>
      <c r="F162" s="42">
        <f t="shared" si="1"/>
        <v>0</v>
      </c>
      <c r="G162" s="39"/>
      <c r="H162" s="39"/>
      <c r="I162" s="39"/>
      <c r="J162" s="39"/>
      <c r="K162" s="39"/>
      <c r="L162" s="39"/>
      <c r="M162" s="39"/>
      <c r="N162" s="46"/>
    </row>
    <row r="163" spans="1:14" x14ac:dyDescent="0.35">
      <c r="A163"/>
      <c r="B163" s="51" t="s">
        <v>1086</v>
      </c>
      <c r="C163" s="405"/>
      <c r="D163" s="406"/>
      <c r="E163" s="407"/>
      <c r="F163" s="42">
        <f t="shared" si="1"/>
        <v>0</v>
      </c>
      <c r="G163" s="39"/>
      <c r="H163" s="39"/>
      <c r="I163" s="39"/>
      <c r="J163" s="39"/>
      <c r="K163" s="39"/>
      <c r="L163" s="39"/>
      <c r="M163" s="39"/>
      <c r="N163" s="46"/>
    </row>
    <row r="164" spans="1:14" x14ac:dyDescent="0.35">
      <c r="A164"/>
      <c r="B164" s="51" t="s">
        <v>1087</v>
      </c>
      <c r="C164" s="405"/>
      <c r="D164" s="406"/>
      <c r="E164" s="407"/>
      <c r="F164" s="42">
        <f t="shared" si="1"/>
        <v>0</v>
      </c>
      <c r="G164" s="39"/>
      <c r="H164" s="39"/>
      <c r="I164" s="39"/>
      <c r="J164" s="39"/>
      <c r="K164" s="39"/>
      <c r="L164" s="39"/>
      <c r="M164" s="39"/>
      <c r="N164" s="46"/>
    </row>
    <row r="165" spans="1:14" x14ac:dyDescent="0.35">
      <c r="A165"/>
      <c r="B165" s="51" t="s">
        <v>1088</v>
      </c>
      <c r="C165" s="405"/>
      <c r="D165" s="406"/>
      <c r="E165" s="407"/>
      <c r="F165" s="42">
        <f t="shared" si="1"/>
        <v>0</v>
      </c>
      <c r="G165" s="39"/>
      <c r="H165" s="39"/>
      <c r="I165" s="39"/>
      <c r="J165" s="39"/>
      <c r="K165" s="39"/>
      <c r="L165" s="39"/>
      <c r="M165" s="39"/>
      <c r="N165" s="46"/>
    </row>
    <row r="166" spans="1:14" x14ac:dyDescent="0.35">
      <c r="A166"/>
      <c r="B166" s="51" t="s">
        <v>1089</v>
      </c>
      <c r="C166" s="405"/>
      <c r="D166" s="406"/>
      <c r="E166" s="407"/>
      <c r="F166" s="42">
        <f t="shared" si="1"/>
        <v>0</v>
      </c>
      <c r="G166" s="39"/>
      <c r="H166" s="39"/>
      <c r="I166" s="39"/>
      <c r="J166" s="39"/>
      <c r="K166" s="39"/>
      <c r="L166" s="39"/>
      <c r="M166" s="39"/>
      <c r="N166" s="46"/>
    </row>
    <row r="167" spans="1:14" x14ac:dyDescent="0.35">
      <c r="A167"/>
      <c r="B167" s="51" t="s">
        <v>1090</v>
      </c>
      <c r="C167" s="405"/>
      <c r="D167" s="406"/>
      <c r="E167" s="407"/>
      <c r="F167" s="42">
        <f t="shared" si="1"/>
        <v>0</v>
      </c>
      <c r="G167" s="39"/>
      <c r="H167" s="39"/>
      <c r="I167" s="39"/>
      <c r="J167" s="39"/>
      <c r="K167" s="39"/>
      <c r="L167" s="39"/>
      <c r="M167" s="39"/>
      <c r="N167" s="46"/>
    </row>
    <row r="168" spans="1:14" x14ac:dyDescent="0.35">
      <c r="A168"/>
      <c r="B168" s="51" t="s">
        <v>1091</v>
      </c>
      <c r="C168" s="405"/>
      <c r="D168" s="406"/>
      <c r="E168" s="407"/>
      <c r="F168" s="42">
        <f t="shared" si="1"/>
        <v>0</v>
      </c>
      <c r="G168" s="39"/>
      <c r="H168" s="39"/>
      <c r="I168" s="39"/>
      <c r="J168" s="39"/>
      <c r="K168" s="39"/>
      <c r="L168" s="39"/>
      <c r="M168" s="39"/>
      <c r="N168" s="46"/>
    </row>
    <row r="169" spans="1:14" x14ac:dyDescent="0.35">
      <c r="A169"/>
      <c r="B169" s="51" t="s">
        <v>1092</v>
      </c>
      <c r="C169" s="405"/>
      <c r="D169" s="406"/>
      <c r="E169" s="407"/>
      <c r="F169" s="42">
        <f t="shared" si="1"/>
        <v>0</v>
      </c>
      <c r="G169" s="39"/>
      <c r="H169" s="39"/>
      <c r="I169" s="39"/>
      <c r="J169" s="39"/>
      <c r="K169" s="39"/>
      <c r="L169" s="39"/>
      <c r="M169" s="39"/>
      <c r="N169" s="46"/>
    </row>
    <row r="170" spans="1:14" x14ac:dyDescent="0.35">
      <c r="A170"/>
      <c r="B170" s="51" t="s">
        <v>1093</v>
      </c>
      <c r="C170" s="405"/>
      <c r="D170" s="406"/>
      <c r="E170" s="407"/>
      <c r="F170" s="42">
        <f t="shared" si="1"/>
        <v>0</v>
      </c>
      <c r="G170" s="39"/>
      <c r="H170" s="39"/>
      <c r="I170" s="39"/>
      <c r="J170" s="39"/>
      <c r="K170" s="39"/>
      <c r="L170" s="39"/>
      <c r="M170" s="39"/>
      <c r="N170" s="46"/>
    </row>
    <row r="171" spans="1:14" x14ac:dyDescent="0.35">
      <c r="A171"/>
      <c r="B171" s="51" t="s">
        <v>1094</v>
      </c>
      <c r="C171" s="405"/>
      <c r="D171" s="406"/>
      <c r="E171" s="407"/>
      <c r="F171" s="42">
        <f t="shared" si="1"/>
        <v>0</v>
      </c>
      <c r="G171" s="39"/>
      <c r="H171" s="39"/>
      <c r="I171" s="39"/>
      <c r="J171" s="39"/>
      <c r="K171" s="39"/>
      <c r="L171" s="39"/>
      <c r="M171" s="39"/>
      <c r="N171" s="46"/>
    </row>
    <row r="172" spans="1:14" x14ac:dyDescent="0.35">
      <c r="A172"/>
      <c r="B172" s="51" t="s">
        <v>1095</v>
      </c>
      <c r="C172" s="405"/>
      <c r="D172" s="406"/>
      <c r="E172" s="407"/>
      <c r="F172" s="42">
        <f t="shared" si="1"/>
        <v>0</v>
      </c>
      <c r="G172" s="39"/>
      <c r="H172" s="39"/>
      <c r="I172" s="39"/>
      <c r="J172" s="39"/>
      <c r="K172" s="39"/>
      <c r="L172" s="39"/>
      <c r="M172" s="39"/>
      <c r="N172" s="46"/>
    </row>
    <row r="173" spans="1:14" x14ac:dyDescent="0.35">
      <c r="A173"/>
      <c r="B173" s="51" t="s">
        <v>1096</v>
      </c>
      <c r="C173" s="405"/>
      <c r="D173" s="406"/>
      <c r="E173" s="407"/>
      <c r="F173" s="42">
        <f t="shared" si="1"/>
        <v>0</v>
      </c>
      <c r="G173" s="39"/>
      <c r="H173" s="39"/>
      <c r="I173" s="39"/>
      <c r="J173" s="39"/>
      <c r="K173" s="39"/>
      <c r="L173" s="39"/>
      <c r="M173" s="39"/>
      <c r="N173" s="46"/>
    </row>
    <row r="174" spans="1:14" x14ac:dyDescent="0.35">
      <c r="A174"/>
      <c r="B174" s="51" t="s">
        <v>1097</v>
      </c>
      <c r="C174" s="405"/>
      <c r="D174" s="406"/>
      <c r="E174" s="407"/>
      <c r="F174" s="42">
        <f t="shared" si="1"/>
        <v>0</v>
      </c>
      <c r="G174" s="39"/>
      <c r="H174" s="39"/>
      <c r="I174" s="39"/>
      <c r="J174" s="39"/>
      <c r="K174" s="39"/>
      <c r="L174" s="39"/>
      <c r="M174" s="39"/>
      <c r="N174" s="46"/>
    </row>
    <row r="175" spans="1:14" x14ac:dyDescent="0.35">
      <c r="A175"/>
      <c r="B175" s="51" t="s">
        <v>1098</v>
      </c>
      <c r="C175" s="405"/>
      <c r="D175" s="406"/>
      <c r="E175" s="407"/>
      <c r="F175" s="42">
        <f t="shared" si="1"/>
        <v>0</v>
      </c>
      <c r="G175" s="39"/>
      <c r="H175" s="39"/>
      <c r="I175" s="39"/>
      <c r="J175" s="39"/>
      <c r="K175" s="39"/>
      <c r="L175" s="39"/>
      <c r="M175" s="39"/>
      <c r="N175" s="46"/>
    </row>
    <row r="176" spans="1:14" x14ac:dyDescent="0.35">
      <c r="A176"/>
      <c r="B176" s="51" t="s">
        <v>1099</v>
      </c>
      <c r="C176" s="405"/>
      <c r="D176" s="406"/>
      <c r="E176" s="407"/>
      <c r="F176" s="42">
        <f t="shared" si="1"/>
        <v>0</v>
      </c>
      <c r="G176" s="39"/>
      <c r="H176" s="39"/>
      <c r="I176" s="39"/>
      <c r="J176" s="39"/>
      <c r="K176" s="39"/>
      <c r="L176" s="39"/>
      <c r="M176" s="39"/>
      <c r="N176" s="46"/>
    </row>
    <row r="177" spans="1:14" x14ac:dyDescent="0.35">
      <c r="A177"/>
      <c r="B177" s="51" t="s">
        <v>1100</v>
      </c>
      <c r="C177" s="405"/>
      <c r="D177" s="406"/>
      <c r="E177" s="407"/>
      <c r="F177" s="42">
        <f t="shared" si="1"/>
        <v>0</v>
      </c>
      <c r="G177" s="39"/>
      <c r="H177" s="39"/>
      <c r="I177" s="39"/>
      <c r="J177" s="39"/>
      <c r="K177" s="39"/>
      <c r="L177" s="39"/>
      <c r="M177" s="39"/>
      <c r="N177" s="46"/>
    </row>
    <row r="178" spans="1:14" x14ac:dyDescent="0.35">
      <c r="A178"/>
      <c r="B178" s="51" t="s">
        <v>1101</v>
      </c>
      <c r="C178" s="405"/>
      <c r="D178" s="406"/>
      <c r="E178" s="407"/>
      <c r="F178" s="42">
        <f t="shared" si="1"/>
        <v>0</v>
      </c>
      <c r="G178" s="39"/>
      <c r="H178" s="39"/>
      <c r="I178" s="39"/>
      <c r="J178" s="39"/>
      <c r="K178" s="39"/>
      <c r="L178" s="39"/>
      <c r="M178" s="39"/>
      <c r="N178" s="46"/>
    </row>
    <row r="179" spans="1:14" x14ac:dyDescent="0.35">
      <c r="A179"/>
      <c r="B179" s="51" t="s">
        <v>1102</v>
      </c>
      <c r="C179" s="405"/>
      <c r="D179" s="406"/>
      <c r="E179" s="407"/>
      <c r="F179" s="42">
        <f t="shared" si="1"/>
        <v>0</v>
      </c>
      <c r="G179" s="39"/>
      <c r="H179" s="39"/>
      <c r="I179" s="39"/>
      <c r="J179" s="39"/>
      <c r="K179" s="39"/>
      <c r="L179" s="39"/>
      <c r="M179" s="39"/>
      <c r="N179" s="46"/>
    </row>
    <row r="180" spans="1:14" x14ac:dyDescent="0.35">
      <c r="A180"/>
      <c r="B180" s="51" t="s">
        <v>1103</v>
      </c>
      <c r="C180" s="405"/>
      <c r="D180" s="406"/>
      <c r="E180" s="407"/>
      <c r="F180" s="42">
        <f t="shared" si="1"/>
        <v>0</v>
      </c>
      <c r="G180" s="39"/>
      <c r="H180" s="39"/>
      <c r="I180" s="39"/>
      <c r="J180" s="39"/>
      <c r="K180" s="39"/>
      <c r="L180" s="39"/>
      <c r="M180" s="39"/>
      <c r="N180" s="46"/>
    </row>
    <row r="181" spans="1:14" x14ac:dyDescent="0.35">
      <c r="A181"/>
      <c r="B181" s="51" t="s">
        <v>1104</v>
      </c>
      <c r="C181" s="405"/>
      <c r="D181" s="406"/>
      <c r="E181" s="407"/>
      <c r="F181" s="42">
        <f t="shared" si="1"/>
        <v>0</v>
      </c>
      <c r="G181" s="39"/>
      <c r="H181" s="39"/>
      <c r="I181" s="39"/>
      <c r="J181" s="39"/>
      <c r="K181" s="39"/>
      <c r="L181" s="39"/>
      <c r="M181" s="39"/>
      <c r="N181" s="46"/>
    </row>
    <row r="182" spans="1:14" x14ac:dyDescent="0.35">
      <c r="A182"/>
      <c r="B182" s="51" t="s">
        <v>1105</v>
      </c>
      <c r="C182" s="405"/>
      <c r="D182" s="406"/>
      <c r="E182" s="407"/>
      <c r="F182" s="42">
        <f t="shared" si="1"/>
        <v>0</v>
      </c>
      <c r="G182" s="39"/>
      <c r="H182" s="39"/>
      <c r="I182" s="39"/>
      <c r="J182" s="39"/>
      <c r="K182" s="39"/>
      <c r="L182" s="39"/>
      <c r="M182" s="39"/>
      <c r="N182" s="46"/>
    </row>
    <row r="183" spans="1:14" x14ac:dyDescent="0.35">
      <c r="A183"/>
      <c r="B183" s="51" t="s">
        <v>1106</v>
      </c>
      <c r="C183" s="405"/>
      <c r="D183" s="406"/>
      <c r="E183" s="407"/>
      <c r="F183" s="42">
        <f t="shared" si="1"/>
        <v>0</v>
      </c>
      <c r="G183" s="39"/>
      <c r="H183" s="39"/>
      <c r="I183" s="39"/>
      <c r="J183" s="39"/>
      <c r="K183" s="39"/>
      <c r="L183" s="39"/>
      <c r="M183" s="39"/>
      <c r="N183" s="46"/>
    </row>
    <row r="184" spans="1:14" x14ac:dyDescent="0.35">
      <c r="A184"/>
      <c r="B184" s="51" t="s">
        <v>1107</v>
      </c>
      <c r="C184" s="405"/>
      <c r="D184" s="406"/>
      <c r="E184" s="407"/>
      <c r="F184" s="42">
        <f t="shared" si="1"/>
        <v>0</v>
      </c>
      <c r="G184" s="39"/>
      <c r="H184" s="39"/>
      <c r="I184" s="39"/>
      <c r="J184" s="39"/>
      <c r="K184" s="39"/>
      <c r="L184" s="39"/>
      <c r="M184" s="39"/>
      <c r="N184" s="46"/>
    </row>
    <row r="185" spans="1:14" x14ac:dyDescent="0.35">
      <c r="A185"/>
      <c r="B185" s="51" t="s">
        <v>1108</v>
      </c>
      <c r="C185" s="405"/>
      <c r="D185" s="406"/>
      <c r="E185" s="407"/>
      <c r="F185" s="42">
        <f t="shared" si="1"/>
        <v>0</v>
      </c>
      <c r="G185" s="39"/>
      <c r="H185" s="39"/>
      <c r="I185" s="39"/>
      <c r="J185" s="39"/>
      <c r="K185" s="39"/>
      <c r="L185" s="39"/>
      <c r="M185" s="39"/>
      <c r="N185" s="46"/>
    </row>
    <row r="186" spans="1:14" x14ac:dyDescent="0.35">
      <c r="A186"/>
      <c r="B186" s="51" t="s">
        <v>1109</v>
      </c>
      <c r="C186" s="405"/>
      <c r="D186" s="406"/>
      <c r="E186" s="407"/>
      <c r="F186" s="42">
        <f t="shared" si="1"/>
        <v>0</v>
      </c>
      <c r="G186" s="39"/>
      <c r="H186" s="39"/>
      <c r="I186" s="39"/>
      <c r="J186" s="39"/>
      <c r="K186" s="39"/>
      <c r="L186" s="39"/>
      <c r="M186" s="39"/>
      <c r="N186" s="46"/>
    </row>
    <row r="187" spans="1:14" x14ac:dyDescent="0.35">
      <c r="A187"/>
      <c r="B187" s="51" t="s">
        <v>1110</v>
      </c>
      <c r="C187" s="405"/>
      <c r="D187" s="406"/>
      <c r="E187" s="407"/>
      <c r="F187" s="42">
        <f t="shared" ref="F187:F250" si="2">COUNTIF(B$4:KO$55,B187)</f>
        <v>0</v>
      </c>
      <c r="G187" s="39"/>
      <c r="H187" s="39"/>
      <c r="I187" s="39"/>
      <c r="J187" s="39"/>
      <c r="K187" s="39"/>
      <c r="L187" s="39"/>
      <c r="M187" s="39"/>
      <c r="N187" s="46"/>
    </row>
    <row r="188" spans="1:14" x14ac:dyDescent="0.35">
      <c r="A188"/>
      <c r="B188" s="51" t="s">
        <v>1111</v>
      </c>
      <c r="C188" s="405"/>
      <c r="D188" s="406"/>
      <c r="E188" s="407"/>
      <c r="F188" s="42">
        <f t="shared" si="2"/>
        <v>0</v>
      </c>
      <c r="G188" s="39"/>
      <c r="H188" s="39"/>
      <c r="I188" s="39"/>
      <c r="J188" s="39"/>
      <c r="K188" s="39"/>
      <c r="L188" s="39"/>
      <c r="M188" s="39"/>
      <c r="N188" s="46"/>
    </row>
    <row r="189" spans="1:14" x14ac:dyDescent="0.35">
      <c r="A189"/>
      <c r="B189" s="51" t="s">
        <v>1112</v>
      </c>
      <c r="C189" s="405"/>
      <c r="D189" s="406"/>
      <c r="E189" s="407"/>
      <c r="F189" s="42">
        <f t="shared" si="2"/>
        <v>0</v>
      </c>
      <c r="G189" s="39"/>
      <c r="H189" s="39"/>
      <c r="I189" s="39"/>
      <c r="J189" s="39"/>
      <c r="K189" s="39"/>
      <c r="L189" s="39"/>
      <c r="M189" s="39"/>
      <c r="N189" s="46"/>
    </row>
    <row r="190" spans="1:14" x14ac:dyDescent="0.35">
      <c r="A190"/>
      <c r="B190" s="51" t="s">
        <v>1113</v>
      </c>
      <c r="C190" s="405"/>
      <c r="D190" s="406"/>
      <c r="E190" s="407"/>
      <c r="F190" s="42">
        <f t="shared" si="2"/>
        <v>0</v>
      </c>
      <c r="G190" s="39"/>
      <c r="H190" s="39"/>
      <c r="I190" s="39"/>
      <c r="J190" s="39"/>
      <c r="K190" s="39"/>
      <c r="L190" s="39"/>
      <c r="M190" s="39"/>
      <c r="N190" s="46"/>
    </row>
    <row r="191" spans="1:14" x14ac:dyDescent="0.35">
      <c r="A191"/>
      <c r="B191" s="51" t="s">
        <v>1114</v>
      </c>
      <c r="C191" s="405"/>
      <c r="D191" s="406"/>
      <c r="E191" s="407"/>
      <c r="F191" s="42">
        <f t="shared" si="2"/>
        <v>0</v>
      </c>
      <c r="G191" s="39"/>
      <c r="H191" s="39"/>
      <c r="I191" s="39"/>
      <c r="J191" s="39"/>
      <c r="K191" s="39"/>
      <c r="L191" s="39"/>
      <c r="M191" s="39"/>
      <c r="N191" s="46"/>
    </row>
    <row r="192" spans="1:14" x14ac:dyDescent="0.35">
      <c r="A192"/>
      <c r="B192" s="51" t="s">
        <v>1115</v>
      </c>
      <c r="C192" s="405"/>
      <c r="D192" s="406"/>
      <c r="E192" s="407"/>
      <c r="F192" s="42">
        <f t="shared" si="2"/>
        <v>0</v>
      </c>
      <c r="G192" s="39"/>
      <c r="H192" s="39"/>
      <c r="I192" s="39"/>
      <c r="J192" s="39"/>
      <c r="K192" s="39"/>
      <c r="L192" s="39"/>
      <c r="M192" s="39"/>
      <c r="N192" s="46"/>
    </row>
    <row r="193" spans="1:14" x14ac:dyDescent="0.35">
      <c r="A193"/>
      <c r="B193" s="51" t="s">
        <v>1116</v>
      </c>
      <c r="C193" s="405"/>
      <c r="D193" s="406"/>
      <c r="E193" s="407"/>
      <c r="F193" s="42">
        <f t="shared" si="2"/>
        <v>0</v>
      </c>
      <c r="G193" s="39"/>
      <c r="H193" s="39"/>
      <c r="I193" s="39"/>
      <c r="J193" s="39"/>
      <c r="K193" s="39"/>
      <c r="L193" s="39"/>
      <c r="M193" s="39"/>
      <c r="N193" s="46"/>
    </row>
    <row r="194" spans="1:14" x14ac:dyDescent="0.35">
      <c r="A194"/>
      <c r="B194" s="51" t="s">
        <v>1117</v>
      </c>
      <c r="C194" s="405"/>
      <c r="D194" s="406"/>
      <c r="E194" s="407"/>
      <c r="F194" s="42">
        <f t="shared" si="2"/>
        <v>0</v>
      </c>
      <c r="G194" s="39"/>
      <c r="H194" s="39"/>
      <c r="I194" s="39"/>
      <c r="J194" s="39"/>
      <c r="K194" s="39"/>
      <c r="L194" s="39"/>
      <c r="M194" s="39"/>
      <c r="N194" s="46"/>
    </row>
    <row r="195" spans="1:14" x14ac:dyDescent="0.35">
      <c r="A195"/>
      <c r="B195" s="51" t="s">
        <v>1118</v>
      </c>
      <c r="C195" s="405"/>
      <c r="D195" s="406"/>
      <c r="E195" s="407"/>
      <c r="F195" s="42">
        <f t="shared" si="2"/>
        <v>0</v>
      </c>
      <c r="G195" s="39"/>
      <c r="H195" s="39"/>
      <c r="I195" s="39"/>
      <c r="J195" s="39"/>
      <c r="K195" s="39"/>
      <c r="L195" s="39"/>
      <c r="M195" s="39"/>
      <c r="N195" s="46"/>
    </row>
    <row r="196" spans="1:14" x14ac:dyDescent="0.35">
      <c r="A196"/>
      <c r="B196" s="51" t="s">
        <v>1119</v>
      </c>
      <c r="C196" s="405"/>
      <c r="D196" s="406"/>
      <c r="E196" s="407"/>
      <c r="F196" s="42">
        <f t="shared" si="2"/>
        <v>0</v>
      </c>
      <c r="G196" s="39"/>
      <c r="H196" s="39"/>
      <c r="I196" s="39"/>
      <c r="J196" s="39"/>
      <c r="K196" s="39"/>
      <c r="L196" s="39"/>
      <c r="M196" s="39"/>
      <c r="N196" s="46"/>
    </row>
    <row r="197" spans="1:14" x14ac:dyDescent="0.35">
      <c r="A197"/>
      <c r="B197" s="51" t="s">
        <v>1120</v>
      </c>
      <c r="C197" s="405"/>
      <c r="D197" s="406"/>
      <c r="E197" s="407"/>
      <c r="F197" s="42">
        <f t="shared" si="2"/>
        <v>0</v>
      </c>
      <c r="G197" s="39"/>
      <c r="H197" s="39"/>
      <c r="I197" s="39"/>
      <c r="J197" s="39"/>
      <c r="K197" s="39"/>
      <c r="L197" s="39"/>
      <c r="M197" s="39"/>
      <c r="N197" s="46"/>
    </row>
    <row r="198" spans="1:14" x14ac:dyDescent="0.35">
      <c r="A198"/>
      <c r="B198" s="51" t="s">
        <v>1121</v>
      </c>
      <c r="C198" s="405"/>
      <c r="D198" s="406"/>
      <c r="E198" s="407"/>
      <c r="F198" s="42">
        <f t="shared" si="2"/>
        <v>0</v>
      </c>
      <c r="G198" s="39"/>
      <c r="H198" s="39"/>
      <c r="I198" s="39"/>
      <c r="J198" s="39"/>
      <c r="K198" s="39"/>
      <c r="L198" s="39"/>
      <c r="M198" s="39"/>
      <c r="N198" s="46"/>
    </row>
    <row r="199" spans="1:14" x14ac:dyDescent="0.35">
      <c r="A199"/>
      <c r="B199" s="51" t="s">
        <v>1122</v>
      </c>
      <c r="C199" s="405"/>
      <c r="D199" s="406"/>
      <c r="E199" s="407"/>
      <c r="F199" s="42">
        <f t="shared" si="2"/>
        <v>0</v>
      </c>
      <c r="G199" s="39"/>
      <c r="H199" s="39"/>
      <c r="I199" s="39"/>
      <c r="J199" s="39"/>
      <c r="K199" s="39"/>
      <c r="L199" s="39"/>
      <c r="M199" s="39"/>
      <c r="N199" s="46"/>
    </row>
    <row r="200" spans="1:14" x14ac:dyDescent="0.35">
      <c r="A200"/>
      <c r="B200" s="51" t="s">
        <v>1123</v>
      </c>
      <c r="C200" s="405"/>
      <c r="D200" s="406"/>
      <c r="E200" s="407"/>
      <c r="F200" s="42">
        <f t="shared" si="2"/>
        <v>0</v>
      </c>
      <c r="G200" s="39"/>
      <c r="H200" s="39"/>
      <c r="I200" s="39"/>
      <c r="J200" s="39"/>
      <c r="K200" s="39"/>
      <c r="L200" s="39"/>
      <c r="M200" s="39"/>
      <c r="N200" s="46"/>
    </row>
    <row r="201" spans="1:14" x14ac:dyDescent="0.35">
      <c r="A201"/>
      <c r="B201" s="51" t="s">
        <v>1124</v>
      </c>
      <c r="C201" s="405"/>
      <c r="D201" s="406"/>
      <c r="E201" s="407"/>
      <c r="F201" s="42">
        <f t="shared" si="2"/>
        <v>0</v>
      </c>
      <c r="G201" s="39"/>
      <c r="H201" s="39"/>
      <c r="I201" s="39"/>
      <c r="J201" s="39"/>
      <c r="K201" s="39"/>
      <c r="L201" s="39"/>
      <c r="M201" s="39"/>
      <c r="N201" s="46"/>
    </row>
    <row r="202" spans="1:14" x14ac:dyDescent="0.35">
      <c r="A202"/>
      <c r="B202" s="51" t="s">
        <v>1125</v>
      </c>
      <c r="C202" s="405"/>
      <c r="D202" s="406"/>
      <c r="E202" s="407"/>
      <c r="F202" s="42">
        <f t="shared" si="2"/>
        <v>0</v>
      </c>
      <c r="G202" s="39"/>
      <c r="H202" s="39"/>
      <c r="I202" s="39"/>
      <c r="J202" s="39"/>
      <c r="K202" s="39"/>
      <c r="L202" s="39"/>
      <c r="M202" s="39"/>
      <c r="N202" s="46"/>
    </row>
    <row r="203" spans="1:14" x14ac:dyDescent="0.35">
      <c r="A203"/>
      <c r="B203" s="51" t="s">
        <v>1126</v>
      </c>
      <c r="C203" s="405"/>
      <c r="D203" s="406"/>
      <c r="E203" s="407"/>
      <c r="F203" s="42">
        <f t="shared" si="2"/>
        <v>0</v>
      </c>
      <c r="G203" s="39"/>
      <c r="H203" s="39"/>
      <c r="I203" s="39"/>
      <c r="J203" s="39"/>
      <c r="K203" s="39"/>
      <c r="L203" s="39"/>
      <c r="M203" s="39"/>
      <c r="N203" s="46"/>
    </row>
    <row r="204" spans="1:14" x14ac:dyDescent="0.35">
      <c r="A204"/>
      <c r="B204" s="51" t="s">
        <v>1127</v>
      </c>
      <c r="C204" s="405"/>
      <c r="D204" s="406"/>
      <c r="E204" s="407"/>
      <c r="F204" s="42">
        <f t="shared" si="2"/>
        <v>0</v>
      </c>
      <c r="G204" s="39"/>
      <c r="H204" s="39"/>
      <c r="I204" s="39"/>
      <c r="J204" s="39"/>
      <c r="K204" s="39"/>
      <c r="L204" s="39"/>
      <c r="M204" s="39"/>
      <c r="N204" s="46"/>
    </row>
    <row r="205" spans="1:14" x14ac:dyDescent="0.35">
      <c r="A205"/>
      <c r="B205" s="51" t="s">
        <v>1128</v>
      </c>
      <c r="C205" s="405"/>
      <c r="D205" s="406"/>
      <c r="E205" s="407"/>
      <c r="F205" s="42">
        <f t="shared" si="2"/>
        <v>0</v>
      </c>
      <c r="G205" s="39"/>
      <c r="H205" s="39"/>
      <c r="I205" s="39"/>
      <c r="J205" s="39"/>
      <c r="K205" s="39"/>
      <c r="L205" s="39"/>
      <c r="M205" s="39"/>
      <c r="N205" s="46"/>
    </row>
    <row r="206" spans="1:14" x14ac:dyDescent="0.35">
      <c r="A206"/>
      <c r="B206" s="51" t="s">
        <v>1129</v>
      </c>
      <c r="C206" s="405"/>
      <c r="D206" s="406"/>
      <c r="E206" s="407"/>
      <c r="F206" s="42">
        <f t="shared" si="2"/>
        <v>0</v>
      </c>
      <c r="G206" s="39"/>
      <c r="H206" s="39"/>
      <c r="I206" s="39"/>
      <c r="J206" s="39"/>
      <c r="K206" s="39"/>
      <c r="L206" s="39"/>
      <c r="M206" s="39"/>
      <c r="N206" s="46"/>
    </row>
    <row r="207" spans="1:14" x14ac:dyDescent="0.35">
      <c r="A207"/>
      <c r="B207" s="51" t="s">
        <v>1130</v>
      </c>
      <c r="C207" s="405"/>
      <c r="D207" s="406"/>
      <c r="E207" s="407"/>
      <c r="F207" s="42">
        <f t="shared" si="2"/>
        <v>0</v>
      </c>
      <c r="G207" s="39"/>
      <c r="H207" s="39"/>
      <c r="I207" s="39"/>
      <c r="J207" s="39"/>
      <c r="K207" s="39"/>
      <c r="L207" s="39"/>
      <c r="M207" s="39"/>
      <c r="N207" s="46"/>
    </row>
    <row r="208" spans="1:14" x14ac:dyDescent="0.35">
      <c r="A208"/>
      <c r="B208" s="51" t="s">
        <v>1131</v>
      </c>
      <c r="C208" s="405"/>
      <c r="D208" s="406"/>
      <c r="E208" s="407"/>
      <c r="F208" s="42">
        <f t="shared" si="2"/>
        <v>0</v>
      </c>
      <c r="G208" s="39"/>
      <c r="H208" s="39"/>
      <c r="I208" s="39"/>
      <c r="J208" s="39"/>
      <c r="K208" s="39"/>
      <c r="L208" s="39"/>
      <c r="M208" s="39"/>
      <c r="N208" s="46"/>
    </row>
    <row r="209" spans="1:14" x14ac:dyDescent="0.35">
      <c r="A209"/>
      <c r="B209" s="51" t="s">
        <v>1132</v>
      </c>
      <c r="C209" s="405"/>
      <c r="D209" s="406"/>
      <c r="E209" s="407"/>
      <c r="F209" s="42">
        <f t="shared" si="2"/>
        <v>0</v>
      </c>
      <c r="G209" s="39"/>
      <c r="H209" s="39"/>
      <c r="I209" s="39"/>
      <c r="J209" s="39"/>
      <c r="K209" s="39"/>
      <c r="L209" s="39"/>
      <c r="M209" s="39"/>
      <c r="N209" s="46"/>
    </row>
    <row r="210" spans="1:14" x14ac:dyDescent="0.35">
      <c r="A210"/>
      <c r="B210" s="51" t="s">
        <v>1133</v>
      </c>
      <c r="C210" s="405"/>
      <c r="D210" s="406"/>
      <c r="E210" s="407"/>
      <c r="F210" s="42">
        <f t="shared" si="2"/>
        <v>0</v>
      </c>
      <c r="G210" s="39"/>
      <c r="H210" s="39"/>
      <c r="I210" s="39"/>
      <c r="J210" s="39"/>
      <c r="K210" s="39"/>
      <c r="L210" s="39"/>
      <c r="M210" s="39"/>
      <c r="N210" s="46"/>
    </row>
    <row r="211" spans="1:14" x14ac:dyDescent="0.35">
      <c r="A211"/>
      <c r="B211" s="51" t="s">
        <v>1134</v>
      </c>
      <c r="C211" s="405"/>
      <c r="D211" s="406"/>
      <c r="E211" s="407"/>
      <c r="F211" s="42">
        <f t="shared" si="2"/>
        <v>0</v>
      </c>
      <c r="G211" s="39"/>
      <c r="H211" s="39"/>
      <c r="I211" s="39"/>
      <c r="J211" s="39"/>
      <c r="K211" s="39"/>
      <c r="L211" s="39"/>
      <c r="M211" s="39"/>
      <c r="N211" s="46"/>
    </row>
    <row r="212" spans="1:14" x14ac:dyDescent="0.35">
      <c r="A212"/>
      <c r="B212" s="51" t="s">
        <v>1135</v>
      </c>
      <c r="C212" s="405"/>
      <c r="D212" s="406"/>
      <c r="E212" s="407"/>
      <c r="F212" s="42">
        <f t="shared" si="2"/>
        <v>0</v>
      </c>
      <c r="G212" s="39"/>
      <c r="H212" s="39"/>
      <c r="I212" s="39"/>
      <c r="J212" s="39"/>
      <c r="K212" s="39"/>
      <c r="L212" s="39"/>
      <c r="M212" s="39"/>
      <c r="N212" s="46"/>
    </row>
    <row r="213" spans="1:14" x14ac:dyDescent="0.35">
      <c r="A213"/>
      <c r="B213" s="51" t="s">
        <v>1136</v>
      </c>
      <c r="C213" s="405"/>
      <c r="D213" s="406"/>
      <c r="E213" s="407"/>
      <c r="F213" s="42">
        <f t="shared" si="2"/>
        <v>0</v>
      </c>
      <c r="G213" s="39"/>
      <c r="H213" s="39"/>
      <c r="I213" s="39"/>
      <c r="J213" s="39"/>
      <c r="K213" s="39"/>
      <c r="L213" s="39"/>
      <c r="M213" s="39"/>
      <c r="N213" s="46"/>
    </row>
    <row r="214" spans="1:14" x14ac:dyDescent="0.35">
      <c r="A214"/>
      <c r="B214" s="51" t="s">
        <v>1137</v>
      </c>
      <c r="C214" s="405"/>
      <c r="D214" s="406"/>
      <c r="E214" s="407"/>
      <c r="F214" s="42">
        <f t="shared" si="2"/>
        <v>0</v>
      </c>
      <c r="G214" s="39"/>
      <c r="H214" s="39"/>
      <c r="I214" s="39"/>
      <c r="J214" s="39"/>
      <c r="K214" s="39"/>
      <c r="L214" s="39"/>
      <c r="M214" s="39"/>
      <c r="N214" s="46"/>
    </row>
    <row r="215" spans="1:14" x14ac:dyDescent="0.35">
      <c r="A215"/>
      <c r="B215" s="51" t="s">
        <v>1138</v>
      </c>
      <c r="C215" s="405"/>
      <c r="D215" s="406"/>
      <c r="E215" s="407"/>
      <c r="F215" s="42">
        <f t="shared" si="2"/>
        <v>0</v>
      </c>
      <c r="G215" s="39"/>
      <c r="H215" s="39"/>
      <c r="I215" s="39"/>
      <c r="J215" s="39"/>
      <c r="K215" s="39"/>
      <c r="L215" s="39"/>
      <c r="M215" s="39"/>
      <c r="N215" s="46"/>
    </row>
    <row r="216" spans="1:14" x14ac:dyDescent="0.35">
      <c r="A216"/>
      <c r="B216" s="51" t="s">
        <v>1139</v>
      </c>
      <c r="C216" s="405"/>
      <c r="D216" s="406"/>
      <c r="E216" s="407"/>
      <c r="F216" s="42">
        <f t="shared" si="2"/>
        <v>0</v>
      </c>
      <c r="G216" s="39"/>
      <c r="H216" s="39"/>
      <c r="I216" s="39"/>
      <c r="J216" s="39"/>
      <c r="K216" s="39"/>
      <c r="L216" s="39"/>
      <c r="M216" s="39"/>
      <c r="N216" s="46"/>
    </row>
    <row r="217" spans="1:14" x14ac:dyDescent="0.35">
      <c r="A217"/>
      <c r="B217" s="51" t="s">
        <v>1140</v>
      </c>
      <c r="C217" s="405"/>
      <c r="D217" s="406"/>
      <c r="E217" s="407"/>
      <c r="F217" s="42">
        <f t="shared" si="2"/>
        <v>0</v>
      </c>
      <c r="G217" s="39"/>
      <c r="H217" s="39"/>
      <c r="I217" s="39"/>
      <c r="J217" s="39"/>
      <c r="K217" s="39"/>
      <c r="L217" s="39"/>
      <c r="M217" s="39"/>
      <c r="N217" s="46"/>
    </row>
    <row r="218" spans="1:14" x14ac:dyDescent="0.35">
      <c r="A218"/>
      <c r="B218" s="51" t="s">
        <v>1141</v>
      </c>
      <c r="C218" s="405"/>
      <c r="D218" s="406"/>
      <c r="E218" s="407"/>
      <c r="F218" s="42">
        <f t="shared" si="2"/>
        <v>0</v>
      </c>
      <c r="G218" s="39"/>
      <c r="H218" s="39"/>
      <c r="I218" s="39"/>
      <c r="J218" s="39"/>
      <c r="K218" s="39"/>
      <c r="L218" s="39"/>
      <c r="M218" s="39"/>
      <c r="N218" s="46"/>
    </row>
    <row r="219" spans="1:14" x14ac:dyDescent="0.35">
      <c r="A219"/>
      <c r="B219" s="51" t="s">
        <v>1142</v>
      </c>
      <c r="C219" s="405"/>
      <c r="D219" s="406"/>
      <c r="E219" s="407"/>
      <c r="F219" s="42">
        <f t="shared" si="2"/>
        <v>0</v>
      </c>
      <c r="G219" s="39"/>
      <c r="H219" s="39"/>
      <c r="I219" s="39"/>
      <c r="J219" s="39"/>
      <c r="K219" s="39"/>
      <c r="L219" s="39"/>
      <c r="M219" s="39"/>
      <c r="N219" s="46"/>
    </row>
    <row r="220" spans="1:14" x14ac:dyDescent="0.35">
      <c r="A220"/>
      <c r="B220" s="51" t="s">
        <v>1143</v>
      </c>
      <c r="C220" s="405"/>
      <c r="D220" s="406"/>
      <c r="E220" s="407"/>
      <c r="F220" s="42">
        <f t="shared" si="2"/>
        <v>0</v>
      </c>
      <c r="G220" s="39"/>
      <c r="H220" s="39"/>
      <c r="I220" s="39"/>
      <c r="J220" s="39"/>
      <c r="K220" s="39"/>
      <c r="L220" s="39"/>
      <c r="M220" s="39"/>
      <c r="N220" s="46"/>
    </row>
    <row r="221" spans="1:14" x14ac:dyDescent="0.35">
      <c r="A221"/>
      <c r="B221" s="51" t="s">
        <v>1144</v>
      </c>
      <c r="C221" s="405"/>
      <c r="D221" s="406"/>
      <c r="E221" s="407"/>
      <c r="F221" s="42">
        <f t="shared" si="2"/>
        <v>0</v>
      </c>
      <c r="G221" s="39"/>
      <c r="H221" s="39"/>
      <c r="I221" s="39"/>
      <c r="J221" s="39"/>
      <c r="K221" s="39"/>
      <c r="L221" s="39"/>
      <c r="M221" s="39"/>
      <c r="N221" s="46"/>
    </row>
    <row r="222" spans="1:14" x14ac:dyDescent="0.35">
      <c r="A222"/>
      <c r="B222" s="51" t="s">
        <v>1145</v>
      </c>
      <c r="C222" s="405"/>
      <c r="D222" s="406"/>
      <c r="E222" s="407"/>
      <c r="F222" s="42">
        <f t="shared" si="2"/>
        <v>0</v>
      </c>
      <c r="G222" s="39"/>
      <c r="H222" s="39"/>
      <c r="I222" s="39"/>
      <c r="J222" s="39"/>
      <c r="K222" s="39"/>
      <c r="L222" s="39"/>
      <c r="M222" s="39"/>
      <c r="N222" s="46"/>
    </row>
    <row r="223" spans="1:14" x14ac:dyDescent="0.35">
      <c r="A223"/>
      <c r="B223" s="51" t="s">
        <v>1146</v>
      </c>
      <c r="C223" s="405"/>
      <c r="D223" s="406"/>
      <c r="E223" s="407"/>
      <c r="F223" s="42">
        <f t="shared" si="2"/>
        <v>0</v>
      </c>
      <c r="G223" s="39"/>
      <c r="H223" s="39"/>
      <c r="I223" s="39"/>
      <c r="J223" s="39"/>
      <c r="K223" s="39"/>
      <c r="L223" s="39"/>
      <c r="M223" s="39"/>
      <c r="N223" s="46"/>
    </row>
    <row r="224" spans="1:14" x14ac:dyDescent="0.35">
      <c r="A224"/>
      <c r="B224" s="51" t="s">
        <v>1147</v>
      </c>
      <c r="C224" s="405"/>
      <c r="D224" s="406"/>
      <c r="E224" s="407"/>
      <c r="F224" s="42">
        <f t="shared" si="2"/>
        <v>0</v>
      </c>
      <c r="G224" s="39"/>
      <c r="H224" s="39"/>
      <c r="I224" s="39"/>
      <c r="J224" s="39"/>
      <c r="K224" s="39"/>
      <c r="L224" s="39"/>
      <c r="M224" s="39"/>
      <c r="N224" s="46"/>
    </row>
    <row r="225" spans="1:14" x14ac:dyDescent="0.35">
      <c r="A225"/>
      <c r="B225" s="51" t="s">
        <v>1148</v>
      </c>
      <c r="C225" s="405"/>
      <c r="D225" s="406"/>
      <c r="E225" s="407"/>
      <c r="F225" s="42">
        <f t="shared" si="2"/>
        <v>0</v>
      </c>
      <c r="G225" s="39"/>
      <c r="H225" s="39"/>
      <c r="I225" s="39"/>
      <c r="J225" s="39"/>
      <c r="K225" s="39"/>
      <c r="L225" s="39"/>
      <c r="M225" s="39"/>
      <c r="N225" s="46"/>
    </row>
    <row r="226" spans="1:14" x14ac:dyDescent="0.35">
      <c r="A226"/>
      <c r="B226" s="51" t="s">
        <v>1149</v>
      </c>
      <c r="C226" s="405"/>
      <c r="D226" s="406"/>
      <c r="E226" s="407"/>
      <c r="F226" s="42">
        <f t="shared" si="2"/>
        <v>0</v>
      </c>
      <c r="G226" s="39"/>
      <c r="H226" s="39"/>
      <c r="I226" s="39"/>
      <c r="J226" s="39"/>
      <c r="K226" s="39"/>
      <c r="L226" s="39"/>
      <c r="M226" s="39"/>
      <c r="N226" s="46"/>
    </row>
    <row r="227" spans="1:14" x14ac:dyDescent="0.35">
      <c r="A227"/>
      <c r="B227" s="51" t="s">
        <v>1150</v>
      </c>
      <c r="C227" s="405"/>
      <c r="D227" s="406"/>
      <c r="E227" s="407"/>
      <c r="F227" s="42">
        <f t="shared" si="2"/>
        <v>0</v>
      </c>
      <c r="G227" s="39"/>
      <c r="H227" s="39"/>
      <c r="I227" s="39"/>
      <c r="J227" s="39"/>
      <c r="K227" s="39"/>
      <c r="L227" s="39"/>
      <c r="M227" s="39"/>
      <c r="N227" s="46"/>
    </row>
    <row r="228" spans="1:14" x14ac:dyDescent="0.35">
      <c r="A228"/>
      <c r="B228" s="51" t="s">
        <v>1151</v>
      </c>
      <c r="C228" s="405"/>
      <c r="D228" s="406"/>
      <c r="E228" s="407"/>
      <c r="F228" s="42">
        <f t="shared" si="2"/>
        <v>0</v>
      </c>
      <c r="G228" s="39"/>
      <c r="H228" s="39"/>
      <c r="I228" s="39"/>
      <c r="J228" s="39"/>
      <c r="K228" s="39"/>
      <c r="L228" s="39"/>
      <c r="M228" s="39"/>
      <c r="N228" s="46"/>
    </row>
    <row r="229" spans="1:14" x14ac:dyDescent="0.35">
      <c r="A229"/>
      <c r="B229" s="51" t="s">
        <v>1152</v>
      </c>
      <c r="C229" s="405"/>
      <c r="D229" s="406"/>
      <c r="E229" s="407"/>
      <c r="F229" s="42">
        <f t="shared" si="2"/>
        <v>0</v>
      </c>
      <c r="G229" s="39"/>
      <c r="H229" s="39"/>
      <c r="I229" s="39"/>
      <c r="J229" s="39"/>
      <c r="K229" s="39"/>
      <c r="L229" s="39"/>
      <c r="M229" s="39"/>
      <c r="N229" s="46"/>
    </row>
    <row r="230" spans="1:14" x14ac:dyDescent="0.35">
      <c r="A230"/>
      <c r="B230" s="51" t="s">
        <v>1153</v>
      </c>
      <c r="C230" s="405"/>
      <c r="D230" s="406"/>
      <c r="E230" s="407"/>
      <c r="F230" s="42">
        <f t="shared" si="2"/>
        <v>0</v>
      </c>
      <c r="G230" s="39"/>
      <c r="H230" s="39"/>
      <c r="I230" s="39"/>
      <c r="J230" s="39"/>
      <c r="K230" s="39"/>
      <c r="L230" s="39"/>
      <c r="M230" s="39"/>
      <c r="N230" s="46"/>
    </row>
    <row r="231" spans="1:14" x14ac:dyDescent="0.35">
      <c r="A231"/>
      <c r="B231" s="51" t="s">
        <v>1154</v>
      </c>
      <c r="C231" s="405"/>
      <c r="D231" s="406"/>
      <c r="E231" s="407"/>
      <c r="F231" s="42">
        <f t="shared" si="2"/>
        <v>0</v>
      </c>
      <c r="G231" s="39"/>
      <c r="H231" s="39"/>
      <c r="I231" s="39"/>
      <c r="J231" s="39"/>
      <c r="K231" s="39"/>
      <c r="L231" s="39"/>
      <c r="M231" s="39"/>
      <c r="N231" s="46"/>
    </row>
    <row r="232" spans="1:14" x14ac:dyDescent="0.35">
      <c r="A232"/>
      <c r="B232" s="51" t="s">
        <v>1155</v>
      </c>
      <c r="C232" s="405"/>
      <c r="D232" s="406"/>
      <c r="E232" s="407"/>
      <c r="F232" s="42">
        <f t="shared" si="2"/>
        <v>0</v>
      </c>
      <c r="G232" s="39"/>
      <c r="H232" s="39"/>
      <c r="I232" s="39"/>
      <c r="J232" s="39"/>
      <c r="K232" s="39"/>
      <c r="L232" s="39"/>
      <c r="M232" s="39"/>
      <c r="N232" s="46"/>
    </row>
    <row r="233" spans="1:14" x14ac:dyDescent="0.35">
      <c r="A233"/>
      <c r="B233" s="51" t="s">
        <v>1156</v>
      </c>
      <c r="C233" s="405"/>
      <c r="D233" s="406"/>
      <c r="E233" s="407"/>
      <c r="F233" s="42">
        <f t="shared" si="2"/>
        <v>0</v>
      </c>
      <c r="G233" s="39"/>
      <c r="H233" s="39"/>
      <c r="I233" s="39"/>
      <c r="J233" s="39"/>
      <c r="K233" s="39"/>
      <c r="L233" s="39"/>
      <c r="M233" s="39"/>
      <c r="N233" s="46"/>
    </row>
    <row r="234" spans="1:14" x14ac:dyDescent="0.35">
      <c r="A234"/>
      <c r="B234" s="51" t="s">
        <v>1157</v>
      </c>
      <c r="C234" s="405"/>
      <c r="D234" s="406"/>
      <c r="E234" s="407"/>
      <c r="F234" s="42">
        <f t="shared" si="2"/>
        <v>0</v>
      </c>
      <c r="G234" s="39"/>
      <c r="H234" s="39"/>
      <c r="I234" s="39"/>
      <c r="J234" s="39"/>
      <c r="K234" s="39"/>
      <c r="L234" s="39"/>
      <c r="M234" s="39"/>
      <c r="N234" s="46"/>
    </row>
    <row r="235" spans="1:14" x14ac:dyDescent="0.35">
      <c r="A235"/>
      <c r="B235" s="51" t="s">
        <v>1158</v>
      </c>
      <c r="C235" s="405"/>
      <c r="D235" s="406"/>
      <c r="E235" s="407"/>
      <c r="F235" s="42">
        <f t="shared" si="2"/>
        <v>0</v>
      </c>
      <c r="G235" s="39"/>
      <c r="H235" s="39"/>
      <c r="I235" s="39"/>
      <c r="J235" s="39"/>
      <c r="K235" s="39"/>
      <c r="L235" s="39"/>
      <c r="M235" s="39"/>
      <c r="N235" s="46"/>
    </row>
    <row r="236" spans="1:14" x14ac:dyDescent="0.35">
      <c r="A236"/>
      <c r="B236" s="51" t="s">
        <v>1159</v>
      </c>
      <c r="C236" s="405"/>
      <c r="D236" s="406"/>
      <c r="E236" s="407"/>
      <c r="F236" s="42">
        <f t="shared" si="2"/>
        <v>0</v>
      </c>
      <c r="G236" s="39"/>
      <c r="H236" s="39"/>
      <c r="I236" s="39"/>
      <c r="J236" s="39"/>
      <c r="K236" s="39"/>
      <c r="L236" s="39"/>
      <c r="M236" s="39"/>
      <c r="N236" s="46"/>
    </row>
    <row r="237" spans="1:14" x14ac:dyDescent="0.35">
      <c r="A237"/>
      <c r="B237" s="51" t="s">
        <v>1160</v>
      </c>
      <c r="C237" s="405"/>
      <c r="D237" s="406"/>
      <c r="E237" s="407"/>
      <c r="F237" s="42">
        <f t="shared" si="2"/>
        <v>0</v>
      </c>
      <c r="G237" s="39"/>
      <c r="H237" s="39"/>
      <c r="I237" s="39"/>
      <c r="J237" s="39"/>
      <c r="K237" s="39"/>
      <c r="L237" s="39"/>
      <c r="M237" s="39"/>
      <c r="N237" s="46"/>
    </row>
    <row r="238" spans="1:14" x14ac:dyDescent="0.35">
      <c r="A238"/>
      <c r="B238" s="51" t="s">
        <v>1161</v>
      </c>
      <c r="C238" s="405"/>
      <c r="D238" s="406"/>
      <c r="E238" s="407"/>
      <c r="F238" s="42">
        <f t="shared" si="2"/>
        <v>0</v>
      </c>
      <c r="G238" s="39"/>
      <c r="H238" s="39"/>
      <c r="I238" s="39"/>
      <c r="J238" s="39"/>
      <c r="K238" s="39"/>
      <c r="L238" s="39"/>
      <c r="M238" s="39"/>
      <c r="N238" s="46"/>
    </row>
    <row r="239" spans="1:14" x14ac:dyDescent="0.35">
      <c r="A239"/>
      <c r="B239" s="51" t="s">
        <v>1162</v>
      </c>
      <c r="C239" s="405"/>
      <c r="D239" s="406"/>
      <c r="E239" s="407"/>
      <c r="F239" s="42">
        <f t="shared" si="2"/>
        <v>0</v>
      </c>
      <c r="G239" s="39"/>
      <c r="H239" s="39"/>
      <c r="I239" s="39"/>
      <c r="J239" s="39"/>
      <c r="K239" s="39"/>
      <c r="L239" s="39"/>
      <c r="M239" s="39"/>
      <c r="N239" s="46"/>
    </row>
    <row r="240" spans="1:14" x14ac:dyDescent="0.35">
      <c r="A240"/>
      <c r="B240" s="51" t="s">
        <v>1163</v>
      </c>
      <c r="C240" s="405"/>
      <c r="D240" s="406"/>
      <c r="E240" s="407"/>
      <c r="F240" s="42">
        <f t="shared" si="2"/>
        <v>0</v>
      </c>
      <c r="G240" s="39"/>
      <c r="H240" s="39"/>
      <c r="I240" s="39"/>
      <c r="J240" s="39"/>
      <c r="K240" s="39"/>
      <c r="L240" s="39"/>
      <c r="M240" s="39"/>
      <c r="N240" s="46"/>
    </row>
    <row r="241" spans="1:14" x14ac:dyDescent="0.35">
      <c r="A241"/>
      <c r="B241" s="51" t="s">
        <v>1164</v>
      </c>
      <c r="C241" s="405"/>
      <c r="D241" s="406"/>
      <c r="E241" s="407"/>
      <c r="F241" s="42">
        <f t="shared" si="2"/>
        <v>0</v>
      </c>
      <c r="G241" s="39"/>
      <c r="H241" s="39"/>
      <c r="I241" s="39"/>
      <c r="J241" s="39"/>
      <c r="K241" s="39"/>
      <c r="L241" s="39"/>
      <c r="M241" s="39"/>
      <c r="N241" s="46"/>
    </row>
    <row r="242" spans="1:14" x14ac:dyDescent="0.35">
      <c r="A242"/>
      <c r="B242" s="51" t="s">
        <v>1165</v>
      </c>
      <c r="C242" s="405"/>
      <c r="D242" s="406"/>
      <c r="E242" s="407"/>
      <c r="F242" s="42">
        <f t="shared" si="2"/>
        <v>0</v>
      </c>
      <c r="G242" s="39"/>
      <c r="H242" s="39"/>
      <c r="I242" s="39"/>
      <c r="J242" s="39"/>
      <c r="K242" s="39"/>
      <c r="L242" s="39"/>
      <c r="M242" s="39"/>
      <c r="N242" s="46"/>
    </row>
    <row r="243" spans="1:14" x14ac:dyDescent="0.35">
      <c r="A243"/>
      <c r="B243" s="51" t="s">
        <v>1166</v>
      </c>
      <c r="C243" s="405"/>
      <c r="D243" s="406"/>
      <c r="E243" s="407"/>
      <c r="F243" s="42">
        <f t="shared" si="2"/>
        <v>0</v>
      </c>
      <c r="G243" s="39"/>
      <c r="H243" s="39"/>
      <c r="I243" s="39"/>
      <c r="J243" s="39"/>
      <c r="K243" s="39"/>
      <c r="L243" s="39"/>
      <c r="M243" s="39"/>
      <c r="N243" s="46"/>
    </row>
    <row r="244" spans="1:14" x14ac:dyDescent="0.35">
      <c r="A244"/>
      <c r="B244" s="51" t="s">
        <v>1167</v>
      </c>
      <c r="C244" s="405"/>
      <c r="D244" s="406"/>
      <c r="E244" s="407"/>
      <c r="F244" s="42">
        <f t="shared" si="2"/>
        <v>0</v>
      </c>
      <c r="G244" s="39"/>
      <c r="H244" s="39"/>
      <c r="I244" s="39"/>
      <c r="J244" s="39"/>
      <c r="K244" s="39"/>
      <c r="L244" s="39"/>
      <c r="M244" s="39"/>
      <c r="N244" s="46"/>
    </row>
    <row r="245" spans="1:14" x14ac:dyDescent="0.35">
      <c r="A245"/>
      <c r="B245" s="51" t="s">
        <v>1168</v>
      </c>
      <c r="C245" s="405"/>
      <c r="D245" s="406"/>
      <c r="E245" s="407"/>
      <c r="F245" s="42">
        <f t="shared" si="2"/>
        <v>0</v>
      </c>
      <c r="G245" s="39"/>
      <c r="H245" s="39"/>
      <c r="I245" s="39"/>
      <c r="J245" s="39"/>
      <c r="K245" s="39"/>
      <c r="L245" s="39"/>
      <c r="M245" s="39"/>
      <c r="N245" s="46"/>
    </row>
    <row r="246" spans="1:14" x14ac:dyDescent="0.35">
      <c r="A246"/>
      <c r="B246" s="51" t="s">
        <v>1169</v>
      </c>
      <c r="C246" s="405"/>
      <c r="D246" s="406"/>
      <c r="E246" s="407"/>
      <c r="F246" s="42">
        <f t="shared" si="2"/>
        <v>0</v>
      </c>
      <c r="G246" s="39"/>
      <c r="H246" s="39"/>
      <c r="I246" s="39"/>
      <c r="J246" s="39"/>
      <c r="K246" s="39"/>
      <c r="L246" s="39"/>
      <c r="M246" s="39"/>
      <c r="N246" s="46"/>
    </row>
    <row r="247" spans="1:14" x14ac:dyDescent="0.35">
      <c r="A247"/>
      <c r="B247" s="51" t="s">
        <v>1170</v>
      </c>
      <c r="C247" s="405"/>
      <c r="D247" s="406"/>
      <c r="E247" s="407"/>
      <c r="F247" s="42">
        <f t="shared" si="2"/>
        <v>0</v>
      </c>
      <c r="G247" s="39"/>
      <c r="H247" s="39"/>
      <c r="I247" s="39"/>
      <c r="J247" s="39"/>
      <c r="K247" s="39"/>
      <c r="L247" s="39"/>
      <c r="M247" s="39"/>
      <c r="N247" s="46"/>
    </row>
    <row r="248" spans="1:14" x14ac:dyDescent="0.35">
      <c r="A248"/>
      <c r="B248" s="51" t="s">
        <v>1171</v>
      </c>
      <c r="C248" s="405"/>
      <c r="D248" s="406"/>
      <c r="E248" s="407"/>
      <c r="F248" s="42">
        <f t="shared" si="2"/>
        <v>0</v>
      </c>
      <c r="G248" s="39"/>
      <c r="H248" s="39"/>
      <c r="I248" s="39"/>
      <c r="J248" s="39"/>
      <c r="K248" s="39"/>
      <c r="L248" s="39"/>
      <c r="M248" s="39"/>
      <c r="N248" s="46"/>
    </row>
    <row r="249" spans="1:14" x14ac:dyDescent="0.35">
      <c r="A249"/>
      <c r="B249" s="51" t="s">
        <v>1172</v>
      </c>
      <c r="C249" s="405"/>
      <c r="D249" s="406"/>
      <c r="E249" s="407"/>
      <c r="F249" s="42">
        <f t="shared" si="2"/>
        <v>0</v>
      </c>
      <c r="G249" s="39"/>
      <c r="H249" s="39"/>
      <c r="I249" s="39"/>
      <c r="J249" s="39"/>
      <c r="K249" s="39"/>
      <c r="L249" s="39"/>
      <c r="M249" s="39"/>
      <c r="N249" s="46"/>
    </row>
    <row r="250" spans="1:14" x14ac:dyDescent="0.35">
      <c r="A250"/>
      <c r="B250" s="51" t="s">
        <v>1173</v>
      </c>
      <c r="C250" s="405"/>
      <c r="D250" s="406"/>
      <c r="E250" s="407"/>
      <c r="F250" s="42">
        <f t="shared" si="2"/>
        <v>0</v>
      </c>
      <c r="G250" s="39"/>
      <c r="H250" s="39"/>
      <c r="I250" s="39"/>
      <c r="J250" s="39"/>
      <c r="K250" s="39"/>
      <c r="L250" s="39"/>
      <c r="M250" s="39"/>
      <c r="N250" s="46"/>
    </row>
    <row r="251" spans="1:14" x14ac:dyDescent="0.35">
      <c r="A251"/>
      <c r="B251" s="51" t="s">
        <v>1174</v>
      </c>
      <c r="C251" s="405"/>
      <c r="D251" s="406"/>
      <c r="E251" s="407"/>
      <c r="F251" s="42">
        <f t="shared" ref="F251:F314" si="3">COUNTIF(B$4:KO$55,B251)</f>
        <v>0</v>
      </c>
      <c r="G251" s="39"/>
      <c r="H251" s="39"/>
      <c r="I251" s="39"/>
      <c r="J251" s="39"/>
      <c r="K251" s="39"/>
      <c r="L251" s="39"/>
      <c r="M251" s="39"/>
      <c r="N251" s="46"/>
    </row>
    <row r="252" spans="1:14" x14ac:dyDescent="0.35">
      <c r="A252"/>
      <c r="B252" s="51" t="s">
        <v>1175</v>
      </c>
      <c r="C252" s="405"/>
      <c r="D252" s="406"/>
      <c r="E252" s="407"/>
      <c r="F252" s="42">
        <f t="shared" si="3"/>
        <v>0</v>
      </c>
      <c r="G252" s="39"/>
      <c r="H252" s="39"/>
      <c r="I252" s="39"/>
      <c r="J252" s="39"/>
      <c r="K252" s="39"/>
      <c r="L252" s="39"/>
      <c r="M252" s="39"/>
      <c r="N252" s="46"/>
    </row>
    <row r="253" spans="1:14" x14ac:dyDescent="0.35">
      <c r="A253"/>
      <c r="B253" s="51" t="s">
        <v>1176</v>
      </c>
      <c r="C253" s="405"/>
      <c r="D253" s="406"/>
      <c r="E253" s="407"/>
      <c r="F253" s="42">
        <f t="shared" si="3"/>
        <v>0</v>
      </c>
      <c r="G253" s="39"/>
      <c r="H253" s="39"/>
      <c r="I253" s="39"/>
      <c r="J253" s="39"/>
      <c r="K253" s="39"/>
      <c r="L253" s="39"/>
      <c r="M253" s="39"/>
      <c r="N253" s="46"/>
    </row>
    <row r="254" spans="1:14" x14ac:dyDescent="0.35">
      <c r="A254"/>
      <c r="B254" s="51" t="s">
        <v>1177</v>
      </c>
      <c r="C254" s="405"/>
      <c r="D254" s="406"/>
      <c r="E254" s="407"/>
      <c r="F254" s="42">
        <f t="shared" si="3"/>
        <v>0</v>
      </c>
      <c r="G254" s="39"/>
      <c r="H254" s="39"/>
      <c r="I254" s="39"/>
      <c r="J254" s="39"/>
      <c r="K254" s="39"/>
      <c r="L254" s="39"/>
      <c r="M254" s="39"/>
      <c r="N254" s="46"/>
    </row>
    <row r="255" spans="1:14" x14ac:dyDescent="0.35">
      <c r="A255"/>
      <c r="B255" s="51" t="s">
        <v>1178</v>
      </c>
      <c r="C255" s="405"/>
      <c r="D255" s="406"/>
      <c r="E255" s="407"/>
      <c r="F255" s="42">
        <f t="shared" si="3"/>
        <v>0</v>
      </c>
      <c r="G255" s="39"/>
      <c r="H255" s="39"/>
      <c r="I255" s="39"/>
      <c r="J255" s="39"/>
      <c r="K255" s="39"/>
      <c r="L255" s="39"/>
      <c r="M255" s="39"/>
      <c r="N255" s="46"/>
    </row>
    <row r="256" spans="1:14" x14ac:dyDescent="0.35">
      <c r="A256"/>
      <c r="B256" s="51" t="s">
        <v>1179</v>
      </c>
      <c r="C256" s="405"/>
      <c r="D256" s="406"/>
      <c r="E256" s="407"/>
      <c r="F256" s="42">
        <f t="shared" si="3"/>
        <v>0</v>
      </c>
      <c r="G256" s="39"/>
      <c r="H256" s="39"/>
      <c r="I256" s="39"/>
      <c r="J256" s="39"/>
      <c r="K256" s="39"/>
      <c r="L256" s="39"/>
      <c r="M256" s="39"/>
      <c r="N256" s="46"/>
    </row>
    <row r="257" spans="1:14" x14ac:dyDescent="0.35">
      <c r="A257"/>
      <c r="B257" s="51" t="s">
        <v>1180</v>
      </c>
      <c r="C257" s="405"/>
      <c r="D257" s="406"/>
      <c r="E257" s="407"/>
      <c r="F257" s="42">
        <f t="shared" si="3"/>
        <v>0</v>
      </c>
      <c r="G257" s="39"/>
      <c r="H257" s="39"/>
      <c r="I257" s="39"/>
      <c r="J257" s="39"/>
      <c r="K257" s="39"/>
      <c r="L257" s="39"/>
      <c r="M257" s="39"/>
      <c r="N257" s="46"/>
    </row>
    <row r="258" spans="1:14" x14ac:dyDescent="0.35">
      <c r="A258"/>
      <c r="B258" s="51" t="s">
        <v>1181</v>
      </c>
      <c r="C258" s="405"/>
      <c r="D258" s="406"/>
      <c r="E258" s="407"/>
      <c r="F258" s="42">
        <f t="shared" si="3"/>
        <v>0</v>
      </c>
      <c r="G258" s="39"/>
      <c r="H258" s="39"/>
      <c r="I258" s="39"/>
      <c r="J258" s="39"/>
      <c r="K258" s="39"/>
      <c r="L258" s="39"/>
      <c r="M258" s="39"/>
      <c r="N258" s="46"/>
    </row>
    <row r="259" spans="1:14" x14ac:dyDescent="0.35">
      <c r="A259"/>
      <c r="B259" s="51" t="s">
        <v>1182</v>
      </c>
      <c r="C259" s="405"/>
      <c r="D259" s="406"/>
      <c r="E259" s="407"/>
      <c r="F259" s="42">
        <f t="shared" si="3"/>
        <v>0</v>
      </c>
      <c r="G259" s="39"/>
      <c r="H259" s="39"/>
      <c r="I259" s="39"/>
      <c r="J259" s="39"/>
      <c r="K259" s="39"/>
      <c r="L259" s="39"/>
      <c r="M259" s="39"/>
      <c r="N259" s="46"/>
    </row>
    <row r="260" spans="1:14" x14ac:dyDescent="0.35">
      <c r="A260"/>
      <c r="B260" s="51" t="s">
        <v>1183</v>
      </c>
      <c r="C260" s="405"/>
      <c r="D260" s="406"/>
      <c r="E260" s="407"/>
      <c r="F260" s="42">
        <f t="shared" si="3"/>
        <v>0</v>
      </c>
      <c r="G260" s="39"/>
      <c r="H260" s="39"/>
      <c r="I260" s="39"/>
      <c r="J260" s="39"/>
      <c r="K260" s="39"/>
      <c r="L260" s="39"/>
      <c r="M260" s="39"/>
      <c r="N260" s="46"/>
    </row>
    <row r="261" spans="1:14" x14ac:dyDescent="0.35">
      <c r="A261"/>
      <c r="B261" s="51" t="s">
        <v>1184</v>
      </c>
      <c r="C261" s="405"/>
      <c r="D261" s="406"/>
      <c r="E261" s="407"/>
      <c r="F261" s="42">
        <f t="shared" si="3"/>
        <v>0</v>
      </c>
      <c r="G261" s="39"/>
      <c r="H261" s="39"/>
      <c r="I261" s="39"/>
      <c r="J261" s="39"/>
      <c r="K261" s="39"/>
      <c r="L261" s="39"/>
      <c r="M261" s="39"/>
      <c r="N261" s="46"/>
    </row>
    <row r="262" spans="1:14" x14ac:dyDescent="0.35">
      <c r="A262"/>
      <c r="B262" s="51" t="s">
        <v>1185</v>
      </c>
      <c r="C262" s="405"/>
      <c r="D262" s="406"/>
      <c r="E262" s="407"/>
      <c r="F262" s="42">
        <f t="shared" si="3"/>
        <v>0</v>
      </c>
      <c r="G262" s="39"/>
      <c r="H262" s="39"/>
      <c r="I262" s="39"/>
      <c r="J262" s="39"/>
      <c r="K262" s="39"/>
      <c r="L262" s="39"/>
      <c r="M262" s="39"/>
      <c r="N262" s="46"/>
    </row>
    <row r="263" spans="1:14" x14ac:dyDescent="0.35">
      <c r="A263"/>
      <c r="B263" s="51" t="s">
        <v>1186</v>
      </c>
      <c r="C263" s="405"/>
      <c r="D263" s="406"/>
      <c r="E263" s="407"/>
      <c r="F263" s="42">
        <f t="shared" si="3"/>
        <v>0</v>
      </c>
      <c r="G263" s="39"/>
      <c r="H263" s="39"/>
      <c r="I263" s="39"/>
      <c r="J263" s="39"/>
      <c r="K263" s="39"/>
      <c r="L263" s="39"/>
      <c r="M263" s="39"/>
      <c r="N263" s="46"/>
    </row>
    <row r="264" spans="1:14" x14ac:dyDescent="0.35">
      <c r="A264"/>
      <c r="B264" s="51" t="s">
        <v>1187</v>
      </c>
      <c r="C264" s="405"/>
      <c r="D264" s="406"/>
      <c r="E264" s="407"/>
      <c r="F264" s="42">
        <f t="shared" si="3"/>
        <v>0</v>
      </c>
      <c r="G264" s="39"/>
      <c r="H264" s="39"/>
      <c r="I264" s="39"/>
      <c r="J264" s="39"/>
      <c r="K264" s="39"/>
      <c r="L264" s="39"/>
      <c r="M264" s="39"/>
      <c r="N264" s="46"/>
    </row>
    <row r="265" spans="1:14" x14ac:dyDescent="0.35">
      <c r="A265"/>
      <c r="B265" s="51" t="s">
        <v>1188</v>
      </c>
      <c r="C265" s="405"/>
      <c r="D265" s="406"/>
      <c r="E265" s="407"/>
      <c r="F265" s="42">
        <f t="shared" si="3"/>
        <v>0</v>
      </c>
      <c r="G265" s="39"/>
      <c r="H265" s="39"/>
      <c r="I265" s="39"/>
      <c r="J265" s="39"/>
      <c r="K265" s="39"/>
      <c r="L265" s="39"/>
      <c r="M265" s="39"/>
      <c r="N265" s="46"/>
    </row>
    <row r="266" spans="1:14" x14ac:dyDescent="0.35">
      <c r="A266"/>
      <c r="B266" s="51" t="s">
        <v>1189</v>
      </c>
      <c r="C266" s="405"/>
      <c r="D266" s="406"/>
      <c r="E266" s="407"/>
      <c r="F266" s="42">
        <f t="shared" si="3"/>
        <v>0</v>
      </c>
      <c r="G266" s="39"/>
      <c r="H266" s="39"/>
      <c r="I266" s="39"/>
      <c r="J266" s="39"/>
      <c r="K266" s="39"/>
      <c r="L266" s="39"/>
      <c r="M266" s="39"/>
      <c r="N266" s="46"/>
    </row>
    <row r="267" spans="1:14" x14ac:dyDescent="0.35">
      <c r="A267"/>
      <c r="B267" s="51" t="s">
        <v>1190</v>
      </c>
      <c r="C267" s="405"/>
      <c r="D267" s="406"/>
      <c r="E267" s="407"/>
      <c r="F267" s="42">
        <f t="shared" si="3"/>
        <v>0</v>
      </c>
      <c r="G267" s="39"/>
      <c r="H267" s="39"/>
      <c r="I267" s="39"/>
      <c r="J267" s="39"/>
      <c r="K267" s="39"/>
      <c r="L267" s="39"/>
      <c r="M267" s="39"/>
      <c r="N267" s="46"/>
    </row>
    <row r="268" spans="1:14" x14ac:dyDescent="0.35">
      <c r="A268"/>
      <c r="B268" s="51" t="s">
        <v>1191</v>
      </c>
      <c r="C268" s="405"/>
      <c r="D268" s="406"/>
      <c r="E268" s="407"/>
      <c r="F268" s="42">
        <f t="shared" si="3"/>
        <v>0</v>
      </c>
      <c r="G268" s="39"/>
      <c r="H268" s="39"/>
      <c r="I268" s="39"/>
      <c r="J268" s="39"/>
      <c r="K268" s="39"/>
      <c r="L268" s="39"/>
      <c r="M268" s="39"/>
      <c r="N268" s="46"/>
    </row>
    <row r="269" spans="1:14" x14ac:dyDescent="0.35">
      <c r="A269"/>
      <c r="B269" s="51" t="s">
        <v>1192</v>
      </c>
      <c r="C269" s="405"/>
      <c r="D269" s="406"/>
      <c r="E269" s="407"/>
      <c r="F269" s="42">
        <f t="shared" si="3"/>
        <v>0</v>
      </c>
      <c r="G269" s="39"/>
      <c r="H269" s="39"/>
      <c r="I269" s="39"/>
      <c r="J269" s="39"/>
      <c r="K269" s="39"/>
      <c r="L269" s="39"/>
      <c r="M269" s="39"/>
      <c r="N269" s="46"/>
    </row>
    <row r="270" spans="1:14" x14ac:dyDescent="0.35">
      <c r="A270"/>
      <c r="B270" s="51" t="s">
        <v>1193</v>
      </c>
      <c r="C270" s="405"/>
      <c r="D270" s="406"/>
      <c r="E270" s="407"/>
      <c r="F270" s="42">
        <f t="shared" si="3"/>
        <v>0</v>
      </c>
      <c r="G270" s="39"/>
      <c r="H270" s="39"/>
      <c r="I270" s="39"/>
      <c r="J270" s="39"/>
      <c r="K270" s="39"/>
      <c r="L270" s="39"/>
      <c r="M270" s="39"/>
      <c r="N270" s="46"/>
    </row>
    <row r="271" spans="1:14" x14ac:dyDescent="0.35">
      <c r="A271"/>
      <c r="B271" s="51" t="s">
        <v>1194</v>
      </c>
      <c r="C271" s="405"/>
      <c r="D271" s="406"/>
      <c r="E271" s="407"/>
      <c r="F271" s="42">
        <f t="shared" si="3"/>
        <v>0</v>
      </c>
      <c r="G271" s="39"/>
      <c r="H271" s="39"/>
      <c r="I271" s="39"/>
      <c r="J271" s="39"/>
      <c r="K271" s="39"/>
      <c r="L271" s="39"/>
      <c r="M271" s="39"/>
      <c r="N271" s="46"/>
    </row>
    <row r="272" spans="1:14" x14ac:dyDescent="0.35">
      <c r="A272"/>
      <c r="B272" s="51" t="s">
        <v>1195</v>
      </c>
      <c r="C272" s="405"/>
      <c r="D272" s="406"/>
      <c r="E272" s="407"/>
      <c r="F272" s="42">
        <f t="shared" si="3"/>
        <v>0</v>
      </c>
      <c r="G272" s="39"/>
      <c r="H272" s="39"/>
      <c r="I272" s="39"/>
      <c r="J272" s="39"/>
      <c r="K272" s="39"/>
      <c r="L272" s="39"/>
      <c r="M272" s="39"/>
      <c r="N272" s="46"/>
    </row>
    <row r="273" spans="1:14" x14ac:dyDescent="0.35">
      <c r="A273"/>
      <c r="B273" s="51" t="s">
        <v>1196</v>
      </c>
      <c r="C273" s="405"/>
      <c r="D273" s="406"/>
      <c r="E273" s="407"/>
      <c r="F273" s="42">
        <f t="shared" si="3"/>
        <v>0</v>
      </c>
      <c r="G273" s="39"/>
      <c r="H273" s="39"/>
      <c r="I273" s="39"/>
      <c r="J273" s="39"/>
      <c r="K273" s="39"/>
      <c r="L273" s="39"/>
      <c r="M273" s="39"/>
      <c r="N273" s="46"/>
    </row>
    <row r="274" spans="1:14" x14ac:dyDescent="0.35">
      <c r="A274"/>
      <c r="B274" s="51" t="s">
        <v>1197</v>
      </c>
      <c r="C274" s="405"/>
      <c r="D274" s="406"/>
      <c r="E274" s="407"/>
      <c r="F274" s="42">
        <f t="shared" si="3"/>
        <v>0</v>
      </c>
      <c r="G274" s="39"/>
      <c r="H274" s="39"/>
      <c r="I274" s="39"/>
      <c r="J274" s="39"/>
      <c r="K274" s="39"/>
      <c r="L274" s="39"/>
      <c r="M274" s="39"/>
      <c r="N274" s="46"/>
    </row>
    <row r="275" spans="1:14" x14ac:dyDescent="0.35">
      <c r="A275"/>
      <c r="B275" s="51" t="s">
        <v>1198</v>
      </c>
      <c r="C275" s="405"/>
      <c r="D275" s="406"/>
      <c r="E275" s="407"/>
      <c r="F275" s="42">
        <f t="shared" si="3"/>
        <v>0</v>
      </c>
      <c r="G275" s="39"/>
      <c r="H275" s="39"/>
      <c r="I275" s="39"/>
      <c r="J275" s="39"/>
      <c r="K275" s="39"/>
      <c r="L275" s="39"/>
      <c r="M275" s="39"/>
      <c r="N275" s="46"/>
    </row>
    <row r="276" spans="1:14" x14ac:dyDescent="0.35">
      <c r="A276"/>
      <c r="B276" s="51" t="s">
        <v>1199</v>
      </c>
      <c r="C276" s="405"/>
      <c r="D276" s="406"/>
      <c r="E276" s="407"/>
      <c r="F276" s="42">
        <f t="shared" si="3"/>
        <v>0</v>
      </c>
      <c r="G276" s="39"/>
      <c r="H276" s="39"/>
      <c r="I276" s="39"/>
      <c r="J276" s="39"/>
      <c r="K276" s="39"/>
      <c r="L276" s="39"/>
      <c r="M276" s="39"/>
      <c r="N276" s="46"/>
    </row>
    <row r="277" spans="1:14" x14ac:dyDescent="0.35">
      <c r="A277"/>
      <c r="B277" s="51" t="s">
        <v>1200</v>
      </c>
      <c r="C277" s="405"/>
      <c r="D277" s="406"/>
      <c r="E277" s="407"/>
      <c r="F277" s="42">
        <f t="shared" si="3"/>
        <v>0</v>
      </c>
      <c r="G277" s="39"/>
      <c r="H277" s="39"/>
      <c r="I277" s="39"/>
      <c r="J277" s="39"/>
      <c r="K277" s="39"/>
      <c r="L277" s="39"/>
      <c r="M277" s="39"/>
      <c r="N277" s="46"/>
    </row>
    <row r="278" spans="1:14" x14ac:dyDescent="0.35">
      <c r="A278"/>
      <c r="B278" s="51" t="s">
        <v>1201</v>
      </c>
      <c r="C278" s="405"/>
      <c r="D278" s="406"/>
      <c r="E278" s="407"/>
      <c r="F278" s="42">
        <f t="shared" si="3"/>
        <v>0</v>
      </c>
      <c r="G278" s="39"/>
      <c r="H278" s="39"/>
      <c r="I278" s="39"/>
      <c r="J278" s="39"/>
      <c r="K278" s="39"/>
      <c r="L278" s="39"/>
      <c r="M278" s="39"/>
      <c r="N278" s="46"/>
    </row>
    <row r="279" spans="1:14" x14ac:dyDescent="0.35">
      <c r="A279"/>
      <c r="B279" s="51" t="s">
        <v>1202</v>
      </c>
      <c r="C279" s="405"/>
      <c r="D279" s="406"/>
      <c r="E279" s="407"/>
      <c r="F279" s="42">
        <f t="shared" si="3"/>
        <v>0</v>
      </c>
      <c r="G279" s="39"/>
      <c r="H279" s="39"/>
      <c r="I279" s="39"/>
      <c r="J279" s="39"/>
      <c r="K279" s="39"/>
      <c r="L279" s="39"/>
      <c r="M279" s="39"/>
      <c r="N279" s="46"/>
    </row>
    <row r="280" spans="1:14" x14ac:dyDescent="0.35">
      <c r="A280"/>
      <c r="B280" s="51" t="s">
        <v>1203</v>
      </c>
      <c r="C280" s="405"/>
      <c r="D280" s="406"/>
      <c r="E280" s="407"/>
      <c r="F280" s="42">
        <f t="shared" si="3"/>
        <v>0</v>
      </c>
      <c r="G280" s="39"/>
      <c r="H280" s="39"/>
      <c r="I280" s="39"/>
      <c r="J280" s="39"/>
      <c r="K280" s="39"/>
      <c r="L280" s="39"/>
      <c r="M280" s="39"/>
      <c r="N280" s="46"/>
    </row>
    <row r="281" spans="1:14" x14ac:dyDescent="0.35">
      <c r="A281"/>
      <c r="B281" s="51" t="s">
        <v>1204</v>
      </c>
      <c r="C281" s="405"/>
      <c r="D281" s="406"/>
      <c r="E281" s="407"/>
      <c r="F281" s="42">
        <f t="shared" si="3"/>
        <v>0</v>
      </c>
      <c r="G281" s="39"/>
      <c r="H281" s="39"/>
      <c r="I281" s="39"/>
      <c r="J281" s="39"/>
      <c r="K281" s="39"/>
      <c r="L281" s="39"/>
      <c r="M281" s="39"/>
      <c r="N281" s="46"/>
    </row>
    <row r="282" spans="1:14" x14ac:dyDescent="0.35">
      <c r="A282"/>
      <c r="B282" s="51" t="s">
        <v>1205</v>
      </c>
      <c r="C282" s="405"/>
      <c r="D282" s="406"/>
      <c r="E282" s="407"/>
      <c r="F282" s="42">
        <f t="shared" si="3"/>
        <v>0</v>
      </c>
      <c r="G282" s="39"/>
      <c r="H282" s="39"/>
      <c r="I282" s="39"/>
      <c r="J282" s="39"/>
      <c r="K282" s="39"/>
      <c r="L282" s="39"/>
      <c r="M282" s="39"/>
      <c r="N282" s="46"/>
    </row>
    <row r="283" spans="1:14" x14ac:dyDescent="0.35">
      <c r="A283"/>
      <c r="B283" s="51" t="s">
        <v>1206</v>
      </c>
      <c r="C283" s="405"/>
      <c r="D283" s="406"/>
      <c r="E283" s="407"/>
      <c r="F283" s="42">
        <f t="shared" si="3"/>
        <v>0</v>
      </c>
      <c r="G283" s="39"/>
      <c r="H283" s="39"/>
      <c r="I283" s="39"/>
      <c r="J283" s="39"/>
      <c r="K283" s="39"/>
      <c r="L283" s="39"/>
      <c r="M283" s="39"/>
      <c r="N283" s="46"/>
    </row>
    <row r="284" spans="1:14" x14ac:dyDescent="0.35">
      <c r="A284"/>
      <c r="B284" s="51" t="s">
        <v>1207</v>
      </c>
      <c r="C284" s="405"/>
      <c r="D284" s="406"/>
      <c r="E284" s="407"/>
      <c r="F284" s="42">
        <f t="shared" si="3"/>
        <v>0</v>
      </c>
      <c r="G284" s="39"/>
      <c r="H284" s="39"/>
      <c r="I284" s="39"/>
      <c r="J284" s="39"/>
      <c r="K284" s="39"/>
      <c r="L284" s="39"/>
      <c r="M284" s="39"/>
      <c r="N284" s="46"/>
    </row>
    <row r="285" spans="1:14" x14ac:dyDescent="0.35">
      <c r="A285"/>
      <c r="B285" s="51" t="s">
        <v>1208</v>
      </c>
      <c r="C285" s="405"/>
      <c r="D285" s="406"/>
      <c r="E285" s="407"/>
      <c r="F285" s="42">
        <f t="shared" si="3"/>
        <v>0</v>
      </c>
      <c r="G285" s="39"/>
      <c r="H285" s="39"/>
      <c r="I285" s="39"/>
      <c r="J285" s="39"/>
      <c r="K285" s="39"/>
      <c r="L285" s="39"/>
      <c r="M285" s="39"/>
      <c r="N285" s="46"/>
    </row>
    <row r="286" spans="1:14" x14ac:dyDescent="0.35">
      <c r="A286"/>
      <c r="B286" s="51" t="s">
        <v>1209</v>
      </c>
      <c r="C286" s="405"/>
      <c r="D286" s="406"/>
      <c r="E286" s="407"/>
      <c r="F286" s="42">
        <f t="shared" si="3"/>
        <v>0</v>
      </c>
      <c r="G286" s="39"/>
      <c r="H286" s="39"/>
      <c r="I286" s="39"/>
      <c r="J286" s="39"/>
      <c r="K286" s="39"/>
      <c r="L286" s="39"/>
      <c r="M286" s="39"/>
      <c r="N286" s="46"/>
    </row>
    <row r="287" spans="1:14" x14ac:dyDescent="0.35">
      <c r="A287"/>
      <c r="B287" s="51" t="s">
        <v>1210</v>
      </c>
      <c r="C287" s="405"/>
      <c r="D287" s="406"/>
      <c r="E287" s="407"/>
      <c r="F287" s="42">
        <f t="shared" si="3"/>
        <v>0</v>
      </c>
      <c r="G287" s="39"/>
      <c r="H287" s="39"/>
      <c r="I287" s="39"/>
      <c r="J287" s="39"/>
      <c r="K287" s="39"/>
      <c r="L287" s="39"/>
      <c r="M287" s="39"/>
      <c r="N287" s="46"/>
    </row>
    <row r="288" spans="1:14" x14ac:dyDescent="0.35">
      <c r="A288"/>
      <c r="B288" s="51" t="s">
        <v>1211</v>
      </c>
      <c r="C288" s="405"/>
      <c r="D288" s="406"/>
      <c r="E288" s="407"/>
      <c r="F288" s="42">
        <f t="shared" si="3"/>
        <v>0</v>
      </c>
      <c r="G288" s="39"/>
      <c r="H288" s="39"/>
      <c r="I288" s="39"/>
      <c r="J288" s="39"/>
      <c r="K288" s="39"/>
      <c r="L288" s="39"/>
      <c r="M288" s="39"/>
      <c r="N288" s="46"/>
    </row>
    <row r="289" spans="1:14" x14ac:dyDescent="0.35">
      <c r="A289"/>
      <c r="B289" s="51" t="s">
        <v>1212</v>
      </c>
      <c r="C289" s="405"/>
      <c r="D289" s="406"/>
      <c r="E289" s="407"/>
      <c r="F289" s="42">
        <f t="shared" si="3"/>
        <v>0</v>
      </c>
      <c r="G289" s="39"/>
      <c r="H289" s="39"/>
      <c r="I289" s="39"/>
      <c r="J289" s="39"/>
      <c r="K289" s="39"/>
      <c r="L289" s="39"/>
      <c r="M289" s="39"/>
      <c r="N289" s="46"/>
    </row>
    <row r="290" spans="1:14" x14ac:dyDescent="0.35">
      <c r="A290"/>
      <c r="B290" s="51" t="s">
        <v>1213</v>
      </c>
      <c r="C290" s="405"/>
      <c r="D290" s="406"/>
      <c r="E290" s="407"/>
      <c r="F290" s="42">
        <f t="shared" si="3"/>
        <v>0</v>
      </c>
      <c r="G290" s="39"/>
      <c r="H290" s="39"/>
      <c r="I290" s="39"/>
      <c r="J290" s="39"/>
      <c r="K290" s="39"/>
      <c r="L290" s="39"/>
      <c r="M290" s="39"/>
      <c r="N290" s="46"/>
    </row>
    <row r="291" spans="1:14" x14ac:dyDescent="0.35">
      <c r="A291"/>
      <c r="B291" s="51" t="s">
        <v>1214</v>
      </c>
      <c r="C291" s="405"/>
      <c r="D291" s="406"/>
      <c r="E291" s="407"/>
      <c r="F291" s="42">
        <f t="shared" si="3"/>
        <v>0</v>
      </c>
      <c r="G291" s="39"/>
      <c r="H291" s="39"/>
      <c r="I291" s="39"/>
      <c r="J291" s="39"/>
      <c r="K291" s="39"/>
      <c r="L291" s="39"/>
      <c r="M291" s="39"/>
      <c r="N291" s="46"/>
    </row>
    <row r="292" spans="1:14" x14ac:dyDescent="0.35">
      <c r="A292"/>
      <c r="B292" s="51" t="s">
        <v>1215</v>
      </c>
      <c r="C292" s="405"/>
      <c r="D292" s="406"/>
      <c r="E292" s="407"/>
      <c r="F292" s="42">
        <f t="shared" si="3"/>
        <v>0</v>
      </c>
      <c r="G292" s="39"/>
      <c r="H292" s="39"/>
      <c r="I292" s="39"/>
      <c r="J292" s="39"/>
      <c r="K292" s="39"/>
      <c r="L292" s="39"/>
      <c r="M292" s="39"/>
      <c r="N292" s="46"/>
    </row>
    <row r="293" spans="1:14" x14ac:dyDescent="0.35">
      <c r="A293"/>
      <c r="B293" s="51" t="s">
        <v>1216</v>
      </c>
      <c r="C293" s="405"/>
      <c r="D293" s="406"/>
      <c r="E293" s="407"/>
      <c r="F293" s="42">
        <f t="shared" si="3"/>
        <v>0</v>
      </c>
      <c r="G293" s="39"/>
      <c r="H293" s="39"/>
      <c r="I293" s="39"/>
      <c r="J293" s="39"/>
      <c r="K293" s="39"/>
      <c r="L293" s="39"/>
      <c r="M293" s="39"/>
      <c r="N293" s="46"/>
    </row>
    <row r="294" spans="1:14" x14ac:dyDescent="0.35">
      <c r="A294"/>
      <c r="B294" s="51" t="s">
        <v>1217</v>
      </c>
      <c r="C294" s="405"/>
      <c r="D294" s="406"/>
      <c r="E294" s="407"/>
      <c r="F294" s="42">
        <f t="shared" si="3"/>
        <v>0</v>
      </c>
      <c r="G294" s="39"/>
      <c r="H294" s="39"/>
      <c r="I294" s="39"/>
      <c r="J294" s="39"/>
      <c r="K294" s="39"/>
      <c r="L294" s="39"/>
      <c r="M294" s="39"/>
      <c r="N294" s="46"/>
    </row>
    <row r="295" spans="1:14" x14ac:dyDescent="0.35">
      <c r="A295"/>
      <c r="B295" s="51" t="s">
        <v>1218</v>
      </c>
      <c r="C295" s="405"/>
      <c r="D295" s="406"/>
      <c r="E295" s="407"/>
      <c r="F295" s="42">
        <f t="shared" si="3"/>
        <v>0</v>
      </c>
      <c r="G295" s="39"/>
      <c r="H295" s="39"/>
      <c r="I295" s="39"/>
      <c r="J295" s="39"/>
      <c r="K295" s="39"/>
      <c r="L295" s="39"/>
      <c r="M295" s="39"/>
      <c r="N295" s="46"/>
    </row>
    <row r="296" spans="1:14" x14ac:dyDescent="0.35">
      <c r="A296"/>
      <c r="B296" s="51" t="s">
        <v>1219</v>
      </c>
      <c r="C296" s="405"/>
      <c r="D296" s="406"/>
      <c r="E296" s="407"/>
      <c r="F296" s="42">
        <f t="shared" si="3"/>
        <v>0</v>
      </c>
      <c r="G296" s="39"/>
      <c r="H296" s="39"/>
      <c r="I296" s="39"/>
      <c r="J296" s="39"/>
      <c r="K296" s="39"/>
      <c r="L296" s="39"/>
      <c r="M296" s="39"/>
      <c r="N296" s="46"/>
    </row>
    <row r="297" spans="1:14" x14ac:dyDescent="0.35">
      <c r="A297"/>
      <c r="B297" s="51" t="s">
        <v>1220</v>
      </c>
      <c r="C297" s="405"/>
      <c r="D297" s="406"/>
      <c r="E297" s="407"/>
      <c r="F297" s="42">
        <f t="shared" si="3"/>
        <v>0</v>
      </c>
      <c r="G297" s="39"/>
      <c r="H297" s="39"/>
      <c r="I297" s="39"/>
      <c r="J297" s="39"/>
      <c r="K297" s="39"/>
      <c r="L297" s="39"/>
      <c r="M297" s="39"/>
      <c r="N297" s="46"/>
    </row>
    <row r="298" spans="1:14" x14ac:dyDescent="0.35">
      <c r="A298"/>
      <c r="B298" s="51" t="s">
        <v>1221</v>
      </c>
      <c r="C298" s="405"/>
      <c r="D298" s="406"/>
      <c r="E298" s="407"/>
      <c r="F298" s="42">
        <f t="shared" si="3"/>
        <v>0</v>
      </c>
      <c r="G298" s="39"/>
      <c r="H298" s="39"/>
      <c r="I298" s="39"/>
      <c r="J298" s="39"/>
      <c r="K298" s="39"/>
      <c r="L298" s="39"/>
      <c r="M298" s="39"/>
      <c r="N298" s="46"/>
    </row>
    <row r="299" spans="1:14" x14ac:dyDescent="0.35">
      <c r="A299"/>
      <c r="B299" s="51" t="s">
        <v>1222</v>
      </c>
      <c r="C299" s="405"/>
      <c r="D299" s="406"/>
      <c r="E299" s="407"/>
      <c r="F299" s="42">
        <f t="shared" si="3"/>
        <v>0</v>
      </c>
      <c r="G299" s="39"/>
      <c r="H299" s="39"/>
      <c r="I299" s="39"/>
      <c r="J299" s="39"/>
      <c r="K299" s="39"/>
      <c r="L299" s="39"/>
      <c r="M299" s="39"/>
      <c r="N299" s="46"/>
    </row>
    <row r="300" spans="1:14" x14ac:dyDescent="0.35">
      <c r="A300"/>
      <c r="B300" s="51" t="s">
        <v>1223</v>
      </c>
      <c r="C300" s="405"/>
      <c r="D300" s="406"/>
      <c r="E300" s="407"/>
      <c r="F300" s="42">
        <f t="shared" si="3"/>
        <v>0</v>
      </c>
      <c r="G300" s="39"/>
      <c r="H300" s="39"/>
      <c r="I300" s="39"/>
      <c r="J300" s="39"/>
      <c r="K300" s="39"/>
      <c r="L300" s="39"/>
      <c r="M300" s="39"/>
      <c r="N300" s="46"/>
    </row>
    <row r="301" spans="1:14" x14ac:dyDescent="0.35">
      <c r="A301"/>
      <c r="B301" s="51" t="s">
        <v>1224</v>
      </c>
      <c r="C301" s="405"/>
      <c r="D301" s="406"/>
      <c r="E301" s="407"/>
      <c r="F301" s="42">
        <f t="shared" si="3"/>
        <v>0</v>
      </c>
      <c r="G301" s="39"/>
      <c r="H301" s="39"/>
      <c r="I301" s="39"/>
      <c r="J301" s="39"/>
      <c r="K301" s="39"/>
      <c r="L301" s="39"/>
      <c r="M301" s="39"/>
      <c r="N301" s="46"/>
    </row>
    <row r="302" spans="1:14" x14ac:dyDescent="0.35">
      <c r="A302"/>
      <c r="B302" s="51" t="s">
        <v>1225</v>
      </c>
      <c r="C302" s="405"/>
      <c r="D302" s="406"/>
      <c r="E302" s="407"/>
      <c r="F302" s="42">
        <f t="shared" si="3"/>
        <v>0</v>
      </c>
      <c r="G302" s="39"/>
      <c r="H302" s="39"/>
      <c r="I302" s="39"/>
      <c r="J302" s="39"/>
      <c r="K302" s="39"/>
      <c r="L302" s="39"/>
      <c r="M302" s="39"/>
      <c r="N302" s="46"/>
    </row>
    <row r="303" spans="1:14" x14ac:dyDescent="0.35">
      <c r="A303"/>
      <c r="B303" s="51" t="s">
        <v>1226</v>
      </c>
      <c r="C303" s="405"/>
      <c r="D303" s="406"/>
      <c r="E303" s="407"/>
      <c r="F303" s="42">
        <f t="shared" si="3"/>
        <v>0</v>
      </c>
      <c r="G303" s="39"/>
      <c r="H303" s="39"/>
      <c r="I303" s="39"/>
      <c r="J303" s="39"/>
      <c r="K303" s="39"/>
      <c r="L303" s="39"/>
      <c r="M303" s="39"/>
      <c r="N303" s="46"/>
    </row>
    <row r="304" spans="1:14" x14ac:dyDescent="0.35">
      <c r="A304"/>
      <c r="B304" s="51" t="s">
        <v>1227</v>
      </c>
      <c r="C304" s="405"/>
      <c r="D304" s="406"/>
      <c r="E304" s="407"/>
      <c r="F304" s="42">
        <f t="shared" si="3"/>
        <v>0</v>
      </c>
      <c r="G304" s="39"/>
      <c r="H304" s="39"/>
      <c r="I304" s="39"/>
      <c r="J304" s="39"/>
      <c r="K304" s="39"/>
      <c r="L304" s="39"/>
      <c r="M304" s="39"/>
      <c r="N304" s="46"/>
    </row>
    <row r="305" spans="1:14" x14ac:dyDescent="0.35">
      <c r="A305"/>
      <c r="B305" s="51" t="s">
        <v>1228</v>
      </c>
      <c r="C305" s="405"/>
      <c r="D305" s="406"/>
      <c r="E305" s="407"/>
      <c r="F305" s="42">
        <f t="shared" si="3"/>
        <v>0</v>
      </c>
      <c r="G305" s="39"/>
      <c r="H305" s="39"/>
      <c r="I305" s="39"/>
      <c r="J305" s="39"/>
      <c r="K305" s="39"/>
      <c r="L305" s="39"/>
      <c r="M305" s="39"/>
      <c r="N305" s="46"/>
    </row>
    <row r="306" spans="1:14" x14ac:dyDescent="0.35">
      <c r="A306"/>
      <c r="B306" s="51" t="s">
        <v>1229</v>
      </c>
      <c r="C306" s="405"/>
      <c r="D306" s="406"/>
      <c r="E306" s="407"/>
      <c r="F306" s="42">
        <f t="shared" si="3"/>
        <v>0</v>
      </c>
      <c r="G306" s="39"/>
      <c r="H306" s="39"/>
      <c r="I306" s="39"/>
      <c r="J306" s="39"/>
      <c r="K306" s="39"/>
      <c r="L306" s="39"/>
      <c r="M306" s="39"/>
      <c r="N306" s="46"/>
    </row>
    <row r="307" spans="1:14" x14ac:dyDescent="0.35">
      <c r="A307"/>
      <c r="B307" s="51" t="s">
        <v>1230</v>
      </c>
      <c r="C307" s="405"/>
      <c r="D307" s="406"/>
      <c r="E307" s="407"/>
      <c r="F307" s="42">
        <f t="shared" si="3"/>
        <v>0</v>
      </c>
      <c r="G307" s="39"/>
      <c r="H307" s="39"/>
      <c r="I307" s="39"/>
      <c r="J307" s="39"/>
      <c r="K307" s="39"/>
      <c r="L307" s="39"/>
      <c r="M307" s="39"/>
      <c r="N307" s="46"/>
    </row>
    <row r="308" spans="1:14" x14ac:dyDescent="0.35">
      <c r="A308"/>
      <c r="B308" s="51" t="s">
        <v>1231</v>
      </c>
      <c r="C308" s="405"/>
      <c r="D308" s="406"/>
      <c r="E308" s="407"/>
      <c r="F308" s="42">
        <f t="shared" si="3"/>
        <v>0</v>
      </c>
      <c r="G308" s="39"/>
      <c r="H308" s="39"/>
      <c r="I308" s="39"/>
      <c r="J308" s="39"/>
      <c r="K308" s="39"/>
      <c r="L308" s="39"/>
      <c r="M308" s="39"/>
      <c r="N308" s="46"/>
    </row>
    <row r="309" spans="1:14" x14ac:dyDescent="0.35">
      <c r="A309"/>
      <c r="B309" s="51" t="s">
        <v>1232</v>
      </c>
      <c r="C309" s="405"/>
      <c r="D309" s="406"/>
      <c r="E309" s="407"/>
      <c r="F309" s="42">
        <f t="shared" si="3"/>
        <v>0</v>
      </c>
      <c r="G309" s="39"/>
      <c r="H309" s="39"/>
      <c r="I309" s="39"/>
      <c r="J309" s="39"/>
      <c r="K309" s="39"/>
      <c r="L309" s="39"/>
      <c r="M309" s="39"/>
      <c r="N309" s="46"/>
    </row>
    <row r="310" spans="1:14" x14ac:dyDescent="0.35">
      <c r="A310"/>
      <c r="B310" s="51" t="s">
        <v>1233</v>
      </c>
      <c r="C310" s="405"/>
      <c r="D310" s="406"/>
      <c r="E310" s="407"/>
      <c r="F310" s="42">
        <f t="shared" si="3"/>
        <v>0</v>
      </c>
      <c r="G310" s="39"/>
      <c r="H310" s="39"/>
      <c r="I310" s="39"/>
      <c r="J310" s="39"/>
      <c r="K310" s="39"/>
      <c r="L310" s="39"/>
      <c r="M310" s="39"/>
      <c r="N310" s="46"/>
    </row>
    <row r="311" spans="1:14" x14ac:dyDescent="0.35">
      <c r="A311"/>
      <c r="B311" s="51" t="s">
        <v>1234</v>
      </c>
      <c r="C311" s="405"/>
      <c r="D311" s="406"/>
      <c r="E311" s="407"/>
      <c r="F311" s="42">
        <f t="shared" si="3"/>
        <v>0</v>
      </c>
      <c r="G311" s="39"/>
      <c r="H311" s="39"/>
      <c r="I311" s="39"/>
      <c r="J311" s="39"/>
      <c r="K311" s="39"/>
      <c r="L311" s="39"/>
      <c r="M311" s="39"/>
      <c r="N311" s="46"/>
    </row>
    <row r="312" spans="1:14" x14ac:dyDescent="0.35">
      <c r="A312"/>
      <c r="B312" s="51" t="s">
        <v>1235</v>
      </c>
      <c r="C312" s="405"/>
      <c r="D312" s="406"/>
      <c r="E312" s="407"/>
      <c r="F312" s="42">
        <f t="shared" si="3"/>
        <v>0</v>
      </c>
      <c r="G312" s="39"/>
      <c r="H312" s="39"/>
      <c r="I312" s="39"/>
      <c r="J312" s="39"/>
      <c r="K312" s="39"/>
      <c r="L312" s="39"/>
      <c r="M312" s="39"/>
      <c r="N312" s="46"/>
    </row>
    <row r="313" spans="1:14" x14ac:dyDescent="0.35">
      <c r="A313"/>
      <c r="B313" s="51" t="s">
        <v>1236</v>
      </c>
      <c r="C313" s="405"/>
      <c r="D313" s="406"/>
      <c r="E313" s="407"/>
      <c r="F313" s="42">
        <f t="shared" si="3"/>
        <v>0</v>
      </c>
      <c r="G313" s="39"/>
      <c r="H313" s="39"/>
      <c r="I313" s="39"/>
      <c r="J313" s="39"/>
      <c r="K313" s="39"/>
      <c r="L313" s="39"/>
      <c r="M313" s="39"/>
      <c r="N313" s="46"/>
    </row>
    <row r="314" spans="1:14" x14ac:dyDescent="0.35">
      <c r="A314"/>
      <c r="B314" s="51" t="s">
        <v>1237</v>
      </c>
      <c r="C314" s="405"/>
      <c r="D314" s="406"/>
      <c r="E314" s="407"/>
      <c r="F314" s="42">
        <f t="shared" si="3"/>
        <v>0</v>
      </c>
      <c r="G314" s="39"/>
      <c r="H314" s="39"/>
      <c r="I314" s="39"/>
      <c r="J314" s="39"/>
      <c r="K314" s="39"/>
      <c r="L314" s="39"/>
      <c r="M314" s="39"/>
      <c r="N314" s="46"/>
    </row>
    <row r="315" spans="1:14" x14ac:dyDescent="0.35">
      <c r="A315"/>
      <c r="B315" s="51" t="s">
        <v>1238</v>
      </c>
      <c r="C315" s="405"/>
      <c r="D315" s="406"/>
      <c r="E315" s="407"/>
      <c r="F315" s="42">
        <f t="shared" ref="F315:F359" si="4">COUNTIF(B$4:KO$55,B315)</f>
        <v>0</v>
      </c>
      <c r="G315" s="39"/>
      <c r="H315" s="39"/>
      <c r="I315" s="39"/>
      <c r="J315" s="39"/>
      <c r="K315" s="39"/>
      <c r="L315" s="39"/>
      <c r="M315" s="39"/>
      <c r="N315" s="46"/>
    </row>
    <row r="316" spans="1:14" x14ac:dyDescent="0.35">
      <c r="A316"/>
      <c r="B316" s="51" t="s">
        <v>1239</v>
      </c>
      <c r="C316" s="405"/>
      <c r="D316" s="406"/>
      <c r="E316" s="407"/>
      <c r="F316" s="42">
        <f t="shared" si="4"/>
        <v>0</v>
      </c>
      <c r="G316" s="39"/>
      <c r="H316" s="39"/>
      <c r="I316" s="39"/>
      <c r="J316" s="39"/>
      <c r="K316" s="39"/>
      <c r="L316" s="39"/>
      <c r="M316" s="39"/>
      <c r="N316" s="46"/>
    </row>
    <row r="317" spans="1:14" x14ac:dyDescent="0.35">
      <c r="A317"/>
      <c r="B317" s="51" t="s">
        <v>1240</v>
      </c>
      <c r="C317" s="405"/>
      <c r="D317" s="406"/>
      <c r="E317" s="407"/>
      <c r="F317" s="42">
        <f t="shared" si="4"/>
        <v>0</v>
      </c>
      <c r="G317" s="39"/>
      <c r="H317" s="39"/>
      <c r="I317" s="39"/>
      <c r="J317" s="39"/>
      <c r="K317" s="39"/>
      <c r="L317" s="39"/>
      <c r="M317" s="39"/>
      <c r="N317" s="46"/>
    </row>
    <row r="318" spans="1:14" x14ac:dyDescent="0.35">
      <c r="A318"/>
      <c r="B318" s="51" t="s">
        <v>1241</v>
      </c>
      <c r="C318" s="405"/>
      <c r="D318" s="406"/>
      <c r="E318" s="407"/>
      <c r="F318" s="42">
        <f t="shared" si="4"/>
        <v>0</v>
      </c>
      <c r="G318" s="39"/>
      <c r="H318" s="39"/>
      <c r="I318" s="39"/>
      <c r="J318" s="39"/>
      <c r="K318" s="39"/>
      <c r="L318" s="39"/>
      <c r="M318" s="39"/>
      <c r="N318" s="46"/>
    </row>
    <row r="319" spans="1:14" x14ac:dyDescent="0.35">
      <c r="A319"/>
      <c r="B319" s="51" t="s">
        <v>1242</v>
      </c>
      <c r="C319" s="405"/>
      <c r="D319" s="406"/>
      <c r="E319" s="407"/>
      <c r="F319" s="42">
        <f t="shared" si="4"/>
        <v>0</v>
      </c>
      <c r="G319" s="39"/>
      <c r="H319" s="39"/>
      <c r="I319" s="39"/>
      <c r="J319" s="39"/>
      <c r="K319" s="39"/>
      <c r="L319" s="39"/>
      <c r="M319" s="39"/>
      <c r="N319" s="46"/>
    </row>
    <row r="320" spans="1:14" x14ac:dyDescent="0.35">
      <c r="A320"/>
      <c r="B320" s="51" t="s">
        <v>1243</v>
      </c>
      <c r="C320" s="405"/>
      <c r="D320" s="406"/>
      <c r="E320" s="407"/>
      <c r="F320" s="42">
        <f t="shared" si="4"/>
        <v>0</v>
      </c>
      <c r="G320" s="39"/>
      <c r="H320" s="39"/>
      <c r="I320" s="39"/>
      <c r="J320" s="39"/>
      <c r="K320" s="39"/>
      <c r="L320" s="39"/>
      <c r="M320" s="39"/>
      <c r="N320" s="46"/>
    </row>
    <row r="321" spans="1:14" x14ac:dyDescent="0.35">
      <c r="A321"/>
      <c r="B321" s="51" t="s">
        <v>1244</v>
      </c>
      <c r="C321" s="405"/>
      <c r="D321" s="406"/>
      <c r="E321" s="407"/>
      <c r="F321" s="42">
        <f t="shared" si="4"/>
        <v>0</v>
      </c>
      <c r="G321" s="39"/>
      <c r="H321" s="39"/>
      <c r="I321" s="39"/>
      <c r="J321" s="39"/>
      <c r="K321" s="39"/>
      <c r="L321" s="39"/>
      <c r="M321" s="39"/>
      <c r="N321" s="46"/>
    </row>
    <row r="322" spans="1:14" x14ac:dyDescent="0.35">
      <c r="A322"/>
      <c r="B322" s="51" t="s">
        <v>1245</v>
      </c>
      <c r="C322" s="405"/>
      <c r="D322" s="406"/>
      <c r="E322" s="407"/>
      <c r="F322" s="42">
        <f t="shared" si="4"/>
        <v>0</v>
      </c>
      <c r="G322" s="39"/>
      <c r="H322" s="39"/>
      <c r="I322" s="39"/>
      <c r="J322" s="39"/>
      <c r="K322" s="39"/>
      <c r="L322" s="39"/>
      <c r="M322" s="39"/>
      <c r="N322" s="46"/>
    </row>
    <row r="323" spans="1:14" x14ac:dyDescent="0.35">
      <c r="A323"/>
      <c r="B323" s="51" t="s">
        <v>1246</v>
      </c>
      <c r="C323" s="405"/>
      <c r="D323" s="406"/>
      <c r="E323" s="407"/>
      <c r="F323" s="42">
        <f t="shared" si="4"/>
        <v>0</v>
      </c>
      <c r="G323" s="39"/>
      <c r="H323" s="39"/>
      <c r="I323" s="39"/>
      <c r="J323" s="39"/>
      <c r="K323" s="39"/>
      <c r="L323" s="39"/>
      <c r="M323" s="39"/>
      <c r="N323" s="46"/>
    </row>
    <row r="324" spans="1:14" x14ac:dyDescent="0.35">
      <c r="A324"/>
      <c r="B324" s="51" t="s">
        <v>1247</v>
      </c>
      <c r="C324" s="405"/>
      <c r="D324" s="406"/>
      <c r="E324" s="407"/>
      <c r="F324" s="42">
        <f t="shared" si="4"/>
        <v>0</v>
      </c>
      <c r="G324" s="39"/>
      <c r="H324" s="39"/>
      <c r="I324" s="39"/>
      <c r="J324" s="39"/>
      <c r="K324" s="39"/>
      <c r="L324" s="39"/>
      <c r="M324" s="39"/>
      <c r="N324" s="46"/>
    </row>
    <row r="325" spans="1:14" x14ac:dyDescent="0.35">
      <c r="A325"/>
      <c r="B325" s="51" t="s">
        <v>1248</v>
      </c>
      <c r="C325" s="405"/>
      <c r="D325" s="406"/>
      <c r="E325" s="407"/>
      <c r="F325" s="42">
        <f t="shared" si="4"/>
        <v>0</v>
      </c>
      <c r="G325" s="39"/>
      <c r="H325" s="39"/>
      <c r="I325" s="39"/>
      <c r="J325" s="39"/>
      <c r="K325" s="39"/>
      <c r="L325" s="39"/>
      <c r="M325" s="39"/>
      <c r="N325" s="46"/>
    </row>
    <row r="326" spans="1:14" x14ac:dyDescent="0.35">
      <c r="A326"/>
      <c r="B326" s="51" t="s">
        <v>1249</v>
      </c>
      <c r="C326" s="405"/>
      <c r="D326" s="406"/>
      <c r="E326" s="407"/>
      <c r="F326" s="42">
        <f t="shared" si="4"/>
        <v>0</v>
      </c>
      <c r="G326" s="39"/>
      <c r="H326" s="39"/>
      <c r="I326" s="39"/>
      <c r="J326" s="39"/>
      <c r="K326" s="39"/>
      <c r="L326" s="39"/>
      <c r="M326" s="39"/>
      <c r="N326" s="46"/>
    </row>
    <row r="327" spans="1:14" x14ac:dyDescent="0.35">
      <c r="A327"/>
      <c r="B327" s="51" t="s">
        <v>1250</v>
      </c>
      <c r="C327" s="405"/>
      <c r="D327" s="406"/>
      <c r="E327" s="407"/>
      <c r="F327" s="42">
        <f t="shared" si="4"/>
        <v>0</v>
      </c>
      <c r="G327" s="39"/>
      <c r="H327" s="39"/>
      <c r="I327" s="39"/>
      <c r="J327" s="39"/>
      <c r="K327" s="39"/>
      <c r="L327" s="39"/>
      <c r="M327" s="39"/>
      <c r="N327" s="46"/>
    </row>
    <row r="328" spans="1:14" x14ac:dyDescent="0.35">
      <c r="A328"/>
      <c r="B328" s="51" t="s">
        <v>1251</v>
      </c>
      <c r="C328" s="405"/>
      <c r="D328" s="406"/>
      <c r="E328" s="407"/>
      <c r="F328" s="42">
        <f t="shared" si="4"/>
        <v>0</v>
      </c>
      <c r="G328" s="39"/>
      <c r="H328" s="39"/>
      <c r="I328" s="39"/>
      <c r="J328" s="39"/>
      <c r="K328" s="39"/>
      <c r="L328" s="39"/>
      <c r="M328" s="39"/>
      <c r="N328" s="46"/>
    </row>
    <row r="329" spans="1:14" x14ac:dyDescent="0.35">
      <c r="A329"/>
      <c r="B329" s="51" t="s">
        <v>1252</v>
      </c>
      <c r="C329" s="405"/>
      <c r="D329" s="406"/>
      <c r="E329" s="407"/>
      <c r="F329" s="42">
        <f t="shared" si="4"/>
        <v>0</v>
      </c>
      <c r="G329" s="39"/>
      <c r="H329" s="39"/>
      <c r="I329" s="39"/>
      <c r="J329" s="39"/>
      <c r="K329" s="39"/>
      <c r="L329" s="39"/>
      <c r="M329" s="39"/>
      <c r="N329" s="46"/>
    </row>
    <row r="330" spans="1:14" x14ac:dyDescent="0.35">
      <c r="A330"/>
      <c r="B330" s="51" t="s">
        <v>1253</v>
      </c>
      <c r="C330" s="405"/>
      <c r="D330" s="406"/>
      <c r="E330" s="407"/>
      <c r="F330" s="42">
        <f t="shared" si="4"/>
        <v>0</v>
      </c>
      <c r="G330" s="39"/>
      <c r="H330" s="39"/>
      <c r="I330" s="39"/>
      <c r="J330" s="39"/>
      <c r="K330" s="39"/>
      <c r="L330" s="39"/>
      <c r="M330" s="39"/>
      <c r="N330" s="46"/>
    </row>
    <row r="331" spans="1:14" x14ac:dyDescent="0.35">
      <c r="A331"/>
      <c r="B331" s="51" t="s">
        <v>1254</v>
      </c>
      <c r="C331" s="405"/>
      <c r="D331" s="406"/>
      <c r="E331" s="407"/>
      <c r="F331" s="42">
        <f t="shared" si="4"/>
        <v>0</v>
      </c>
      <c r="G331" s="39"/>
      <c r="H331" s="39"/>
      <c r="I331" s="39"/>
      <c r="J331" s="39"/>
      <c r="K331" s="39"/>
      <c r="L331" s="39"/>
      <c r="M331" s="39"/>
      <c r="N331" s="46"/>
    </row>
    <row r="332" spans="1:14" x14ac:dyDescent="0.35">
      <c r="A332"/>
      <c r="B332" s="51" t="s">
        <v>1255</v>
      </c>
      <c r="C332" s="405"/>
      <c r="D332" s="406"/>
      <c r="E332" s="407"/>
      <c r="F332" s="42">
        <f t="shared" si="4"/>
        <v>0</v>
      </c>
      <c r="G332" s="39"/>
      <c r="H332" s="39"/>
      <c r="I332" s="39"/>
      <c r="J332" s="39"/>
      <c r="K332" s="39"/>
      <c r="L332" s="39"/>
      <c r="M332" s="39"/>
      <c r="N332" s="46"/>
    </row>
    <row r="333" spans="1:14" x14ac:dyDescent="0.35">
      <c r="A333"/>
      <c r="B333" s="51" t="s">
        <v>1256</v>
      </c>
      <c r="C333" s="405"/>
      <c r="D333" s="406"/>
      <c r="E333" s="407"/>
      <c r="F333" s="42">
        <f t="shared" si="4"/>
        <v>0</v>
      </c>
      <c r="G333" s="39"/>
      <c r="H333" s="39"/>
      <c r="I333" s="39"/>
      <c r="J333" s="39"/>
      <c r="K333" s="39"/>
      <c r="L333" s="39"/>
      <c r="M333" s="39"/>
      <c r="N333" s="46"/>
    </row>
    <row r="334" spans="1:14" x14ac:dyDescent="0.35">
      <c r="A334"/>
      <c r="B334" s="51" t="s">
        <v>1257</v>
      </c>
      <c r="C334" s="405"/>
      <c r="D334" s="406"/>
      <c r="E334" s="407"/>
      <c r="F334" s="42">
        <f t="shared" si="4"/>
        <v>0</v>
      </c>
      <c r="G334" s="39"/>
      <c r="H334" s="39"/>
      <c r="I334" s="39"/>
      <c r="J334" s="39"/>
      <c r="K334" s="39"/>
      <c r="L334" s="39"/>
      <c r="M334" s="39"/>
      <c r="N334" s="46"/>
    </row>
    <row r="335" spans="1:14" x14ac:dyDescent="0.35">
      <c r="A335"/>
      <c r="B335" s="51" t="s">
        <v>1258</v>
      </c>
      <c r="C335" s="405"/>
      <c r="D335" s="406"/>
      <c r="E335" s="407"/>
      <c r="F335" s="42">
        <f t="shared" si="4"/>
        <v>0</v>
      </c>
      <c r="G335" s="39"/>
      <c r="H335" s="39"/>
      <c r="I335" s="39"/>
      <c r="J335" s="39"/>
      <c r="K335" s="39"/>
      <c r="L335" s="39"/>
      <c r="M335" s="39"/>
      <c r="N335" s="46"/>
    </row>
    <row r="336" spans="1:14" x14ac:dyDescent="0.35">
      <c r="A336"/>
      <c r="B336" s="51" t="s">
        <v>1259</v>
      </c>
      <c r="C336" s="405"/>
      <c r="D336" s="406"/>
      <c r="E336" s="407"/>
      <c r="F336" s="42">
        <f t="shared" si="4"/>
        <v>0</v>
      </c>
      <c r="G336" s="39"/>
      <c r="H336" s="39"/>
      <c r="I336" s="39"/>
      <c r="J336" s="39"/>
      <c r="K336" s="39"/>
      <c r="L336" s="39"/>
      <c r="M336" s="39"/>
      <c r="N336" s="46"/>
    </row>
    <row r="337" spans="1:14" x14ac:dyDescent="0.35">
      <c r="A337"/>
      <c r="B337" s="51" t="s">
        <v>1260</v>
      </c>
      <c r="C337" s="405"/>
      <c r="D337" s="406"/>
      <c r="E337" s="407"/>
      <c r="F337" s="42">
        <f t="shared" si="4"/>
        <v>0</v>
      </c>
      <c r="G337" s="39"/>
      <c r="H337" s="39"/>
      <c r="I337" s="39"/>
      <c r="J337" s="39"/>
      <c r="K337" s="39"/>
      <c r="L337" s="39"/>
      <c r="M337" s="39"/>
      <c r="N337" s="46"/>
    </row>
    <row r="338" spans="1:14" x14ac:dyDescent="0.35">
      <c r="A338"/>
      <c r="B338" s="51" t="s">
        <v>1261</v>
      </c>
      <c r="C338" s="405"/>
      <c r="D338" s="406"/>
      <c r="E338" s="407"/>
      <c r="F338" s="42">
        <f t="shared" si="4"/>
        <v>0</v>
      </c>
      <c r="G338" s="39"/>
      <c r="H338" s="39"/>
      <c r="I338" s="39"/>
      <c r="J338" s="39"/>
      <c r="K338" s="39"/>
      <c r="L338" s="39"/>
      <c r="M338" s="39"/>
      <c r="N338" s="46"/>
    </row>
    <row r="339" spans="1:14" x14ac:dyDescent="0.35">
      <c r="A339"/>
      <c r="B339" s="51" t="s">
        <v>1262</v>
      </c>
      <c r="C339" s="405"/>
      <c r="D339" s="406"/>
      <c r="E339" s="407"/>
      <c r="F339" s="42">
        <f t="shared" si="4"/>
        <v>0</v>
      </c>
      <c r="G339" s="39"/>
      <c r="H339" s="39"/>
      <c r="I339" s="39"/>
      <c r="J339" s="39"/>
      <c r="K339" s="39"/>
      <c r="L339" s="39"/>
      <c r="M339" s="39"/>
      <c r="N339" s="46"/>
    </row>
    <row r="340" spans="1:14" x14ac:dyDescent="0.35">
      <c r="A340"/>
      <c r="B340" s="51" t="s">
        <v>1263</v>
      </c>
      <c r="C340" s="405"/>
      <c r="D340" s="406"/>
      <c r="E340" s="407"/>
      <c r="F340" s="42">
        <f t="shared" si="4"/>
        <v>0</v>
      </c>
      <c r="G340" s="39"/>
      <c r="H340" s="39"/>
      <c r="I340" s="39"/>
      <c r="J340" s="39"/>
      <c r="K340" s="39"/>
      <c r="L340" s="39"/>
      <c r="M340" s="39"/>
      <c r="N340" s="46"/>
    </row>
    <row r="341" spans="1:14" x14ac:dyDescent="0.35">
      <c r="A341"/>
      <c r="B341" s="51" t="s">
        <v>1264</v>
      </c>
      <c r="C341" s="405"/>
      <c r="D341" s="406"/>
      <c r="E341" s="407"/>
      <c r="F341" s="42">
        <f t="shared" si="4"/>
        <v>0</v>
      </c>
      <c r="G341" s="39"/>
      <c r="H341" s="39"/>
      <c r="I341" s="39"/>
      <c r="J341" s="39"/>
      <c r="K341" s="39"/>
      <c r="L341" s="39"/>
      <c r="M341" s="39"/>
      <c r="N341" s="46"/>
    </row>
    <row r="342" spans="1:14" x14ac:dyDescent="0.35">
      <c r="A342"/>
      <c r="B342" s="51" t="s">
        <v>1265</v>
      </c>
      <c r="C342" s="405"/>
      <c r="D342" s="406"/>
      <c r="E342" s="407"/>
      <c r="F342" s="42">
        <f t="shared" si="4"/>
        <v>0</v>
      </c>
      <c r="G342" s="39"/>
      <c r="H342" s="39"/>
      <c r="I342" s="39"/>
      <c r="J342" s="39"/>
      <c r="K342" s="39"/>
      <c r="L342" s="39"/>
      <c r="M342" s="39"/>
      <c r="N342" s="46"/>
    </row>
    <row r="343" spans="1:14" x14ac:dyDescent="0.35">
      <c r="A343"/>
      <c r="B343" s="51" t="s">
        <v>1266</v>
      </c>
      <c r="C343" s="405"/>
      <c r="D343" s="406"/>
      <c r="E343" s="407"/>
      <c r="F343" s="42">
        <f t="shared" si="4"/>
        <v>0</v>
      </c>
      <c r="G343" s="39"/>
      <c r="H343" s="39"/>
      <c r="I343" s="39"/>
      <c r="J343" s="39"/>
      <c r="K343" s="39"/>
      <c r="L343" s="39"/>
      <c r="M343" s="39"/>
      <c r="N343" s="46"/>
    </row>
    <row r="344" spans="1:14" x14ac:dyDescent="0.35">
      <c r="A344"/>
      <c r="B344" s="51" t="s">
        <v>1267</v>
      </c>
      <c r="C344" s="405"/>
      <c r="D344" s="406"/>
      <c r="E344" s="407"/>
      <c r="F344" s="42">
        <f t="shared" si="4"/>
        <v>0</v>
      </c>
      <c r="G344" s="39"/>
      <c r="H344" s="39"/>
      <c r="I344" s="39"/>
      <c r="J344" s="39"/>
      <c r="K344" s="39"/>
      <c r="L344" s="39"/>
      <c r="M344" s="39"/>
      <c r="N344" s="46"/>
    </row>
    <row r="345" spans="1:14" x14ac:dyDescent="0.35">
      <c r="A345"/>
      <c r="B345" s="51" t="s">
        <v>1268</v>
      </c>
      <c r="C345" s="405"/>
      <c r="D345" s="406"/>
      <c r="E345" s="407"/>
      <c r="F345" s="42">
        <f t="shared" si="4"/>
        <v>0</v>
      </c>
      <c r="G345" s="39"/>
      <c r="H345" s="39"/>
      <c r="I345" s="39"/>
      <c r="J345" s="39"/>
      <c r="K345" s="39"/>
      <c r="L345" s="39"/>
      <c r="M345" s="39"/>
      <c r="N345" s="46"/>
    </row>
    <row r="346" spans="1:14" x14ac:dyDescent="0.35">
      <c r="A346"/>
      <c r="B346" s="51" t="s">
        <v>1269</v>
      </c>
      <c r="C346" s="405"/>
      <c r="D346" s="406"/>
      <c r="E346" s="407"/>
      <c r="F346" s="42">
        <f t="shared" si="4"/>
        <v>0</v>
      </c>
      <c r="G346" s="39"/>
      <c r="H346" s="39"/>
      <c r="I346" s="39"/>
      <c r="J346" s="39"/>
      <c r="K346" s="39"/>
      <c r="L346" s="39"/>
      <c r="M346" s="39"/>
      <c r="N346" s="46"/>
    </row>
    <row r="347" spans="1:14" x14ac:dyDescent="0.35">
      <c r="A347"/>
      <c r="B347" s="51" t="s">
        <v>1270</v>
      </c>
      <c r="C347" s="405"/>
      <c r="D347" s="406"/>
      <c r="E347" s="407"/>
      <c r="F347" s="42">
        <f t="shared" si="4"/>
        <v>0</v>
      </c>
      <c r="G347" s="39"/>
      <c r="H347" s="39"/>
      <c r="I347" s="39"/>
      <c r="J347" s="39"/>
      <c r="K347" s="39"/>
      <c r="L347" s="39"/>
      <c r="M347" s="39"/>
      <c r="N347" s="46"/>
    </row>
    <row r="348" spans="1:14" x14ac:dyDescent="0.35">
      <c r="A348"/>
      <c r="B348" s="51" t="s">
        <v>1271</v>
      </c>
      <c r="C348" s="405"/>
      <c r="D348" s="406"/>
      <c r="E348" s="407"/>
      <c r="F348" s="42">
        <f t="shared" si="4"/>
        <v>0</v>
      </c>
      <c r="G348" s="39"/>
      <c r="H348" s="39"/>
      <c r="I348" s="39"/>
      <c r="J348" s="39"/>
      <c r="K348" s="39"/>
      <c r="L348" s="39"/>
      <c r="M348" s="39"/>
      <c r="N348" s="46"/>
    </row>
    <row r="349" spans="1:14" x14ac:dyDescent="0.35">
      <c r="A349"/>
      <c r="B349" s="51" t="s">
        <v>1272</v>
      </c>
      <c r="C349" s="405"/>
      <c r="D349" s="406"/>
      <c r="E349" s="407"/>
      <c r="F349" s="42">
        <f t="shared" si="4"/>
        <v>0</v>
      </c>
      <c r="G349" s="39"/>
      <c r="H349" s="39"/>
      <c r="I349" s="39"/>
      <c r="J349" s="39"/>
      <c r="K349" s="39"/>
      <c r="L349" s="39"/>
      <c r="M349" s="39"/>
      <c r="N349" s="46"/>
    </row>
    <row r="350" spans="1:14" x14ac:dyDescent="0.35">
      <c r="A350"/>
      <c r="B350" s="51" t="s">
        <v>1273</v>
      </c>
      <c r="C350" s="405"/>
      <c r="D350" s="406"/>
      <c r="E350" s="407"/>
      <c r="F350" s="42">
        <f t="shared" si="4"/>
        <v>0</v>
      </c>
      <c r="G350" s="39"/>
      <c r="H350" s="39"/>
      <c r="I350" s="39"/>
      <c r="J350" s="39"/>
      <c r="K350" s="39"/>
      <c r="L350" s="39"/>
      <c r="M350" s="39"/>
      <c r="N350" s="46"/>
    </row>
    <row r="351" spans="1:14" x14ac:dyDescent="0.35">
      <c r="A351"/>
      <c r="B351" s="51" t="s">
        <v>1274</v>
      </c>
      <c r="C351" s="405"/>
      <c r="D351" s="406"/>
      <c r="E351" s="407"/>
      <c r="F351" s="42">
        <f t="shared" si="4"/>
        <v>0</v>
      </c>
      <c r="G351" s="39"/>
      <c r="H351" s="39"/>
      <c r="I351" s="39"/>
      <c r="J351" s="39"/>
      <c r="K351" s="39"/>
      <c r="L351" s="39"/>
      <c r="M351" s="39"/>
      <c r="N351" s="46"/>
    </row>
    <row r="352" spans="1:14" x14ac:dyDescent="0.35">
      <c r="A352"/>
      <c r="B352" s="51" t="s">
        <v>1275</v>
      </c>
      <c r="C352" s="405"/>
      <c r="D352" s="406"/>
      <c r="E352" s="407"/>
      <c r="F352" s="42">
        <f t="shared" si="4"/>
        <v>0</v>
      </c>
      <c r="G352" s="39"/>
      <c r="H352" s="39"/>
      <c r="I352" s="39"/>
      <c r="J352" s="39"/>
      <c r="K352" s="39"/>
      <c r="L352" s="39"/>
      <c r="M352" s="39"/>
      <c r="N352" s="46"/>
    </row>
    <row r="353" spans="1:14" x14ac:dyDescent="0.35">
      <c r="A353"/>
      <c r="B353" s="51" t="s">
        <v>1276</v>
      </c>
      <c r="C353" s="405"/>
      <c r="D353" s="406"/>
      <c r="E353" s="407"/>
      <c r="F353" s="42">
        <f t="shared" si="4"/>
        <v>0</v>
      </c>
      <c r="G353" s="39"/>
      <c r="H353" s="39"/>
      <c r="I353" s="39"/>
      <c r="J353" s="39"/>
      <c r="K353" s="39"/>
      <c r="L353" s="39"/>
      <c r="M353" s="39"/>
      <c r="N353" s="46"/>
    </row>
    <row r="354" spans="1:14" x14ac:dyDescent="0.35">
      <c r="A354"/>
      <c r="B354" s="51" t="s">
        <v>1277</v>
      </c>
      <c r="C354" s="405"/>
      <c r="D354" s="406"/>
      <c r="E354" s="407"/>
      <c r="F354" s="42">
        <f t="shared" si="4"/>
        <v>0</v>
      </c>
      <c r="G354" s="39"/>
      <c r="H354" s="39"/>
      <c r="I354" s="39"/>
      <c r="J354" s="39"/>
      <c r="K354" s="39"/>
      <c r="L354" s="39"/>
      <c r="M354" s="39"/>
      <c r="N354" s="46"/>
    </row>
    <row r="355" spans="1:14" x14ac:dyDescent="0.35">
      <c r="A355"/>
      <c r="B355" s="51" t="s">
        <v>1278</v>
      </c>
      <c r="C355" s="405"/>
      <c r="D355" s="406"/>
      <c r="E355" s="407"/>
      <c r="F355" s="42">
        <f t="shared" si="4"/>
        <v>0</v>
      </c>
      <c r="G355" s="39"/>
      <c r="H355" s="39"/>
      <c r="I355" s="39"/>
      <c r="J355" s="39"/>
      <c r="K355" s="39"/>
      <c r="L355" s="39"/>
      <c r="M355" s="39"/>
      <c r="N355" s="46"/>
    </row>
    <row r="356" spans="1:14" x14ac:dyDescent="0.35">
      <c r="A356"/>
      <c r="B356" s="51" t="s">
        <v>1279</v>
      </c>
      <c r="C356" s="405"/>
      <c r="D356" s="406"/>
      <c r="E356" s="407"/>
      <c r="F356" s="42">
        <f t="shared" si="4"/>
        <v>0</v>
      </c>
      <c r="G356" s="39"/>
      <c r="H356" s="39"/>
      <c r="I356" s="39"/>
      <c r="J356" s="39"/>
      <c r="K356" s="39"/>
      <c r="L356" s="39"/>
      <c r="M356" s="39"/>
      <c r="N356" s="46"/>
    </row>
    <row r="357" spans="1:14" x14ac:dyDescent="0.35">
      <c r="A357"/>
      <c r="B357" s="51" t="s">
        <v>1280</v>
      </c>
      <c r="C357" s="405"/>
      <c r="D357" s="406"/>
      <c r="E357" s="407"/>
      <c r="F357" s="42">
        <f t="shared" si="4"/>
        <v>0</v>
      </c>
      <c r="G357" s="39"/>
      <c r="H357" s="39"/>
      <c r="I357" s="39"/>
      <c r="J357" s="39"/>
      <c r="K357" s="39"/>
      <c r="L357" s="39"/>
      <c r="M357" s="39"/>
      <c r="N357" s="46"/>
    </row>
    <row r="358" spans="1:14" x14ac:dyDescent="0.35">
      <c r="A358"/>
      <c r="B358" s="51" t="s">
        <v>1281</v>
      </c>
      <c r="C358" s="405"/>
      <c r="D358" s="406"/>
      <c r="E358" s="407"/>
      <c r="F358" s="42">
        <f t="shared" si="4"/>
        <v>0</v>
      </c>
      <c r="G358" s="39"/>
      <c r="H358" s="39"/>
      <c r="I358" s="39"/>
      <c r="J358" s="39"/>
      <c r="K358" s="39"/>
      <c r="L358" s="39"/>
      <c r="M358" s="39"/>
      <c r="N358" s="46"/>
    </row>
    <row r="359" spans="1:14" ht="15" thickBot="1" x14ac:dyDescent="0.4">
      <c r="A359"/>
      <c r="B359" s="51" t="s">
        <v>1282</v>
      </c>
      <c r="C359" s="405"/>
      <c r="D359" s="406"/>
      <c r="E359" s="407"/>
      <c r="F359" s="47">
        <f t="shared" si="4"/>
        <v>0</v>
      </c>
      <c r="G359" s="48"/>
      <c r="H359" s="48"/>
      <c r="I359" s="48"/>
      <c r="J359" s="48"/>
      <c r="K359" s="48"/>
      <c r="L359" s="48"/>
      <c r="M359" s="48"/>
      <c r="N359" s="49"/>
    </row>
    <row r="360" spans="1:14" x14ac:dyDescent="0.35">
      <c r="A360"/>
      <c r="B360" s="53"/>
    </row>
  </sheetData>
  <sheetProtection algorithmName="SHA-512" hashValue="XAVlAa+e5kBUTiKgWwE69K3K3TimFU6H+Rk0CiM2XTfsN8FN9rC1UKMLGMiBka1wO5RJPNoDosRsFCvDc8AMHg==" saltValue="TGQI/Jt30S8RsHE9ngB8fA==" spinCount="100000" sheet="1" selectLockedCells="1"/>
  <mergeCells count="313">
    <mergeCell ref="C357:E357"/>
    <mergeCell ref="C358:E358"/>
    <mergeCell ref="C359:E359"/>
    <mergeCell ref="C351:E351"/>
    <mergeCell ref="C352:E352"/>
    <mergeCell ref="C353:E353"/>
    <mergeCell ref="C354:E354"/>
    <mergeCell ref="C355:E355"/>
    <mergeCell ref="C356:E356"/>
    <mergeCell ref="C345:E345"/>
    <mergeCell ref="C346:E346"/>
    <mergeCell ref="C347:E347"/>
    <mergeCell ref="C348:E348"/>
    <mergeCell ref="C349:E349"/>
    <mergeCell ref="C350:E350"/>
    <mergeCell ref="C339:E339"/>
    <mergeCell ref="C340:E340"/>
    <mergeCell ref="C341:E341"/>
    <mergeCell ref="C342:E342"/>
    <mergeCell ref="C343:E343"/>
    <mergeCell ref="C344:E344"/>
    <mergeCell ref="C333:E333"/>
    <mergeCell ref="C334:E334"/>
    <mergeCell ref="C335:E335"/>
    <mergeCell ref="C336:E336"/>
    <mergeCell ref="C337:E337"/>
    <mergeCell ref="C338:E338"/>
    <mergeCell ref="C327:E327"/>
    <mergeCell ref="C328:E328"/>
    <mergeCell ref="C329:E329"/>
    <mergeCell ref="C330:E330"/>
    <mergeCell ref="C331:E331"/>
    <mergeCell ref="C332:E332"/>
    <mergeCell ref="C321:E321"/>
    <mergeCell ref="C322:E322"/>
    <mergeCell ref="C323:E323"/>
    <mergeCell ref="C324:E324"/>
    <mergeCell ref="C325:E325"/>
    <mergeCell ref="C326:E326"/>
    <mergeCell ref="C315:E315"/>
    <mergeCell ref="C316:E316"/>
    <mergeCell ref="C317:E317"/>
    <mergeCell ref="C318:E318"/>
    <mergeCell ref="C319:E319"/>
    <mergeCell ref="C320:E320"/>
    <mergeCell ref="C309:E309"/>
    <mergeCell ref="C310:E310"/>
    <mergeCell ref="C311:E311"/>
    <mergeCell ref="C312:E312"/>
    <mergeCell ref="C313:E313"/>
    <mergeCell ref="C314:E314"/>
    <mergeCell ref="C303:E303"/>
    <mergeCell ref="C304:E304"/>
    <mergeCell ref="C305:E305"/>
    <mergeCell ref="C306:E306"/>
    <mergeCell ref="C307:E307"/>
    <mergeCell ref="C308:E308"/>
    <mergeCell ref="C297:E297"/>
    <mergeCell ref="C298:E298"/>
    <mergeCell ref="C299:E299"/>
    <mergeCell ref="C300:E300"/>
    <mergeCell ref="C301:E301"/>
    <mergeCell ref="C302:E302"/>
    <mergeCell ref="C291:E291"/>
    <mergeCell ref="C292:E292"/>
    <mergeCell ref="C293:E293"/>
    <mergeCell ref="C294:E294"/>
    <mergeCell ref="C295:E295"/>
    <mergeCell ref="C296:E296"/>
    <mergeCell ref="C285:E285"/>
    <mergeCell ref="C286:E286"/>
    <mergeCell ref="C287:E287"/>
    <mergeCell ref="C288:E288"/>
    <mergeCell ref="C289:E289"/>
    <mergeCell ref="C290:E290"/>
    <mergeCell ref="C279:E279"/>
    <mergeCell ref="C280:E280"/>
    <mergeCell ref="C281:E281"/>
    <mergeCell ref="C282:E282"/>
    <mergeCell ref="C283:E283"/>
    <mergeCell ref="C284:E284"/>
    <mergeCell ref="C273:E273"/>
    <mergeCell ref="C274:E274"/>
    <mergeCell ref="C275:E275"/>
    <mergeCell ref="C276:E276"/>
    <mergeCell ref="C277:E277"/>
    <mergeCell ref="C278:E278"/>
    <mergeCell ref="C267:E267"/>
    <mergeCell ref="C268:E268"/>
    <mergeCell ref="C269:E269"/>
    <mergeCell ref="C270:E270"/>
    <mergeCell ref="C271:E271"/>
    <mergeCell ref="C272:E272"/>
    <mergeCell ref="C261:E261"/>
    <mergeCell ref="C262:E262"/>
    <mergeCell ref="C263:E263"/>
    <mergeCell ref="C264:E264"/>
    <mergeCell ref="C265:E265"/>
    <mergeCell ref="C266:E266"/>
    <mergeCell ref="C255:E255"/>
    <mergeCell ref="C256:E256"/>
    <mergeCell ref="C257:E257"/>
    <mergeCell ref="C258:E258"/>
    <mergeCell ref="C259:E259"/>
    <mergeCell ref="C260:E260"/>
    <mergeCell ref="C249:E249"/>
    <mergeCell ref="C250:E250"/>
    <mergeCell ref="C251:E251"/>
    <mergeCell ref="C252:E252"/>
    <mergeCell ref="C253:E253"/>
    <mergeCell ref="C254:E254"/>
    <mergeCell ref="C243:E243"/>
    <mergeCell ref="C244:E244"/>
    <mergeCell ref="C245:E245"/>
    <mergeCell ref="C246:E246"/>
    <mergeCell ref="C247:E247"/>
    <mergeCell ref="C248:E248"/>
    <mergeCell ref="C237:E237"/>
    <mergeCell ref="C238:E238"/>
    <mergeCell ref="C239:E239"/>
    <mergeCell ref="C240:E240"/>
    <mergeCell ref="C241:E241"/>
    <mergeCell ref="C242:E242"/>
    <mergeCell ref="C231:E231"/>
    <mergeCell ref="C232:E232"/>
    <mergeCell ref="C233:E233"/>
    <mergeCell ref="C234:E234"/>
    <mergeCell ref="C235:E235"/>
    <mergeCell ref="C236:E236"/>
    <mergeCell ref="C225:E225"/>
    <mergeCell ref="C226:E226"/>
    <mergeCell ref="C227:E227"/>
    <mergeCell ref="C228:E228"/>
    <mergeCell ref="C229:E229"/>
    <mergeCell ref="C230:E230"/>
    <mergeCell ref="C219:E219"/>
    <mergeCell ref="C220:E220"/>
    <mergeCell ref="C221:E221"/>
    <mergeCell ref="C222:E222"/>
    <mergeCell ref="C223:E223"/>
    <mergeCell ref="C224:E224"/>
    <mergeCell ref="C213:E213"/>
    <mergeCell ref="C214:E214"/>
    <mergeCell ref="C215:E215"/>
    <mergeCell ref="C216:E216"/>
    <mergeCell ref="C217:E217"/>
    <mergeCell ref="C218:E218"/>
    <mergeCell ref="C207:E207"/>
    <mergeCell ref="C208:E208"/>
    <mergeCell ref="C209:E209"/>
    <mergeCell ref="C210:E210"/>
    <mergeCell ref="C211:E211"/>
    <mergeCell ref="C212:E212"/>
    <mergeCell ref="C201:E201"/>
    <mergeCell ref="C202:E202"/>
    <mergeCell ref="C203:E203"/>
    <mergeCell ref="C204:E204"/>
    <mergeCell ref="C205:E205"/>
    <mergeCell ref="C206:E206"/>
    <mergeCell ref="C195:E195"/>
    <mergeCell ref="C196:E196"/>
    <mergeCell ref="C197:E197"/>
    <mergeCell ref="C198:E198"/>
    <mergeCell ref="C199:E199"/>
    <mergeCell ref="C200:E200"/>
    <mergeCell ref="C189:E189"/>
    <mergeCell ref="C190:E190"/>
    <mergeCell ref="C191:E191"/>
    <mergeCell ref="C192:E192"/>
    <mergeCell ref="C193:E193"/>
    <mergeCell ref="C194:E194"/>
    <mergeCell ref="C183:E183"/>
    <mergeCell ref="C184:E184"/>
    <mergeCell ref="C185:E185"/>
    <mergeCell ref="C186:E186"/>
    <mergeCell ref="C187:E187"/>
    <mergeCell ref="C188:E188"/>
    <mergeCell ref="C177:E177"/>
    <mergeCell ref="C178:E178"/>
    <mergeCell ref="C179:E179"/>
    <mergeCell ref="C180:E180"/>
    <mergeCell ref="C181:E181"/>
    <mergeCell ref="C182:E182"/>
    <mergeCell ref="C171:E171"/>
    <mergeCell ref="C172:E172"/>
    <mergeCell ref="C173:E173"/>
    <mergeCell ref="C174:E174"/>
    <mergeCell ref="C175:E175"/>
    <mergeCell ref="C176:E176"/>
    <mergeCell ref="C165:E165"/>
    <mergeCell ref="C166:E166"/>
    <mergeCell ref="C167:E167"/>
    <mergeCell ref="C168:E168"/>
    <mergeCell ref="C169:E169"/>
    <mergeCell ref="C170:E170"/>
    <mergeCell ref="C159:E159"/>
    <mergeCell ref="C160:E160"/>
    <mergeCell ref="C161:E161"/>
    <mergeCell ref="C162:E162"/>
    <mergeCell ref="C163:E163"/>
    <mergeCell ref="C164:E164"/>
    <mergeCell ref="C153:E153"/>
    <mergeCell ref="C154:E154"/>
    <mergeCell ref="C155:E155"/>
    <mergeCell ref="C156:E156"/>
    <mergeCell ref="C157:E157"/>
    <mergeCell ref="C158:E158"/>
    <mergeCell ref="C147:E147"/>
    <mergeCell ref="C148:E148"/>
    <mergeCell ref="C149:E149"/>
    <mergeCell ref="C150:E150"/>
    <mergeCell ref="C151:E151"/>
    <mergeCell ref="C152:E152"/>
    <mergeCell ref="C141:E141"/>
    <mergeCell ref="C142:E142"/>
    <mergeCell ref="C143:E143"/>
    <mergeCell ref="C144:E144"/>
    <mergeCell ref="C145:E145"/>
    <mergeCell ref="C146:E146"/>
    <mergeCell ref="C135:E135"/>
    <mergeCell ref="C136:E136"/>
    <mergeCell ref="C137:E137"/>
    <mergeCell ref="C138:E138"/>
    <mergeCell ref="C139:E139"/>
    <mergeCell ref="C140:E140"/>
    <mergeCell ref="C129:E129"/>
    <mergeCell ref="C130:E130"/>
    <mergeCell ref="C131:E131"/>
    <mergeCell ref="C132:E132"/>
    <mergeCell ref="C133:E133"/>
    <mergeCell ref="C134:E134"/>
    <mergeCell ref="C123:E123"/>
    <mergeCell ref="C124:E124"/>
    <mergeCell ref="C125:E125"/>
    <mergeCell ref="C126:E126"/>
    <mergeCell ref="C127:E127"/>
    <mergeCell ref="C128:E128"/>
    <mergeCell ref="C117:E117"/>
    <mergeCell ref="C118:E118"/>
    <mergeCell ref="C119:E119"/>
    <mergeCell ref="C120:E120"/>
    <mergeCell ref="C121:E121"/>
    <mergeCell ref="C122:E122"/>
    <mergeCell ref="C111:E111"/>
    <mergeCell ref="C112:E112"/>
    <mergeCell ref="C113:E113"/>
    <mergeCell ref="C114:E114"/>
    <mergeCell ref="C115:E115"/>
    <mergeCell ref="C116:E116"/>
    <mergeCell ref="C105:E105"/>
    <mergeCell ref="C106:E106"/>
    <mergeCell ref="C107:E107"/>
    <mergeCell ref="C108:E108"/>
    <mergeCell ref="C109:E109"/>
    <mergeCell ref="C110:E110"/>
    <mergeCell ref="C99:E99"/>
    <mergeCell ref="C100:E100"/>
    <mergeCell ref="C101:E101"/>
    <mergeCell ref="C102:E102"/>
    <mergeCell ref="C103:E103"/>
    <mergeCell ref="C104:E104"/>
    <mergeCell ref="C93:E93"/>
    <mergeCell ref="C94:E94"/>
    <mergeCell ref="C95:E95"/>
    <mergeCell ref="C96:E96"/>
    <mergeCell ref="C97:E97"/>
    <mergeCell ref="C98:E98"/>
    <mergeCell ref="C87:E87"/>
    <mergeCell ref="C88:E88"/>
    <mergeCell ref="C89:E89"/>
    <mergeCell ref="C90:E90"/>
    <mergeCell ref="C91:E91"/>
    <mergeCell ref="C92:E92"/>
    <mergeCell ref="C81:E81"/>
    <mergeCell ref="C82:E82"/>
    <mergeCell ref="C83:E83"/>
    <mergeCell ref="C84:E84"/>
    <mergeCell ref="C85:E85"/>
    <mergeCell ref="C86:E86"/>
    <mergeCell ref="C77:E77"/>
    <mergeCell ref="I77:J77"/>
    <mergeCell ref="C78:E78"/>
    <mergeCell ref="I78:J78"/>
    <mergeCell ref="C79:E79"/>
    <mergeCell ref="C80:E80"/>
    <mergeCell ref="C73:E73"/>
    <mergeCell ref="C74:E74"/>
    <mergeCell ref="C75:E75"/>
    <mergeCell ref="I75:J75"/>
    <mergeCell ref="C76:E76"/>
    <mergeCell ref="I76:J76"/>
    <mergeCell ref="C65:E65"/>
    <mergeCell ref="J65:N72"/>
    <mergeCell ref="C66:E66"/>
    <mergeCell ref="C67:E67"/>
    <mergeCell ref="C68:E68"/>
    <mergeCell ref="C69:E69"/>
    <mergeCell ref="C70:E70"/>
    <mergeCell ref="C71:E71"/>
    <mergeCell ref="C72:E72"/>
    <mergeCell ref="C61:E61"/>
    <mergeCell ref="J61:M61"/>
    <mergeCell ref="C62:E62"/>
    <mergeCell ref="J62:M62"/>
    <mergeCell ref="C63:E63"/>
    <mergeCell ref="C64:E64"/>
    <mergeCell ref="B1:M1"/>
    <mergeCell ref="B2:N2"/>
    <mergeCell ref="B57:N57"/>
    <mergeCell ref="C58:E58"/>
    <mergeCell ref="C59:E59"/>
    <mergeCell ref="C60:E60"/>
    <mergeCell ref="J60:M60"/>
  </mergeCells>
  <phoneticPr fontId="52" type="noConversion"/>
  <dataValidations count="3">
    <dataValidation type="list" allowBlank="1" showInputMessage="1" showErrorMessage="1" sqref="B4:KO55" xr:uid="{86E760EA-4273-4065-AB3C-3A5645701782}">
      <formula1>$B$59:$B$359</formula1>
    </dataValidation>
    <dataValidation type="list" showInputMessage="1" showErrorMessage="1" sqref="C146:E359" xr:uid="{0E8FCE0A-F285-4E9A-A1A0-529278127E95}">
      <formula1>$KW$4:$KW$64</formula1>
    </dataValidation>
    <dataValidation type="list" allowBlank="1" showInputMessage="1" showErrorMessage="1" sqref="C59:E145" xr:uid="{CD4D48A5-C526-4871-A978-DA9ED4058DB5}">
      <formula1>$KW$4:$KW$64</formula1>
    </dataValidation>
  </dataValidations>
  <hyperlinks>
    <hyperlink ref="B59" location="Name1_D!A1" display="D_Name1" xr:uid="{D010CE21-D602-4470-B4AA-C45D9F236AF9}"/>
  </hyperlinks>
  <pageMargins left="0.7" right="0.7" top="0.78740157499999996" bottom="0.78740157499999996"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Z905"/>
  <sheetViews>
    <sheetView workbookViewId="0">
      <pane xSplit="1" ySplit="2" topLeftCell="B3" activePane="bottomRight" state="frozen"/>
      <selection pane="topRight" activeCell="B1" sqref="B1"/>
      <selection pane="bottomLeft" activeCell="A3" sqref="A3"/>
      <selection pane="bottomRight" activeCell="CV3" sqref="CV3"/>
    </sheetView>
  </sheetViews>
  <sheetFormatPr baseColWidth="10" defaultColWidth="11.54296875" defaultRowHeight="14.5" x14ac:dyDescent="0.35"/>
  <cols>
    <col min="1" max="1" width="21.81640625" style="30" customWidth="1"/>
    <col min="2" max="6" width="6.453125" style="30" customWidth="1"/>
    <col min="7" max="47" width="6.453125" style="1" customWidth="1"/>
    <col min="48" max="52" width="6.1796875" style="1" customWidth="1"/>
    <col min="53" max="62" width="6.26953125" style="1" customWidth="1"/>
    <col min="63" max="67" width="7" style="1" customWidth="1"/>
    <col min="68" max="77" width="7.453125" style="1" customWidth="1"/>
    <col min="78" max="82" width="7.54296875" style="1" customWidth="1"/>
    <col min="83" max="92" width="7.26953125" style="1" customWidth="1"/>
    <col min="93" max="93" width="1.1796875" style="38" customWidth="1"/>
    <col min="94" max="94" width="34.453125" style="1" customWidth="1"/>
    <col min="95" max="95" width="1.1796875" style="38" customWidth="1"/>
    <col min="96" max="96" width="34.453125" style="1" customWidth="1"/>
    <col min="97" max="114" width="8.1796875" style="1" customWidth="1"/>
    <col min="115" max="120" width="28.1796875" style="1" customWidth="1"/>
    <col min="121" max="135" width="8.7265625" style="1" customWidth="1"/>
    <col min="136" max="136" width="1.26953125" style="38" customWidth="1"/>
    <col min="137" max="137" width="43" style="1" customWidth="1"/>
    <col min="138" max="138" width="15.54296875" style="1" customWidth="1"/>
    <col min="139" max="139" width="1.7265625" style="38" customWidth="1"/>
    <col min="140" max="143" width="10.1796875" style="38" customWidth="1"/>
    <col min="144" max="144" width="10.1796875" style="1" customWidth="1"/>
    <col min="145" max="154" width="9.7265625" style="1" customWidth="1"/>
    <col min="155" max="155" width="2" style="38" customWidth="1"/>
    <col min="156" max="156" width="51.26953125" style="1" customWidth="1"/>
    <col min="157" max="157" width="16.26953125" style="1" customWidth="1"/>
    <col min="158" max="196" width="11.54296875" style="1"/>
    <col min="197" max="197" width="10.26953125" style="1" hidden="1" customWidth="1"/>
    <col min="198" max="202" width="11.54296875" style="1"/>
    <col min="203" max="203" width="0" style="1" hidden="1" customWidth="1"/>
    <col min="204" max="204" width="16.54296875" style="1" hidden="1" customWidth="1"/>
    <col min="205" max="205" width="22.7265625" style="1" hidden="1" customWidth="1"/>
    <col min="206" max="208" width="0" style="1" hidden="1" customWidth="1"/>
    <col min="209" max="16384" width="11.54296875" style="1"/>
  </cols>
  <sheetData>
    <row r="1" spans="1:208" s="6" customFormat="1" ht="56.5" customHeight="1" thickBot="1" x14ac:dyDescent="0.4">
      <c r="A1" s="131" t="str">
        <f>Titel!I9</f>
        <v>2023/2024</v>
      </c>
      <c r="B1" s="517" t="s">
        <v>1292</v>
      </c>
      <c r="C1" s="518"/>
      <c r="D1" s="518"/>
      <c r="E1" s="518"/>
      <c r="F1" s="518"/>
      <c r="G1" s="518"/>
      <c r="H1" s="518"/>
      <c r="I1" s="518"/>
      <c r="J1" s="518"/>
      <c r="K1" s="518"/>
      <c r="L1" s="518"/>
      <c r="M1" s="518"/>
      <c r="N1" s="518"/>
      <c r="O1" s="518"/>
      <c r="P1" s="518"/>
      <c r="Q1" s="519"/>
      <c r="R1" s="520" t="s">
        <v>25</v>
      </c>
      <c r="S1" s="521"/>
      <c r="T1" s="521"/>
      <c r="U1" s="521"/>
      <c r="V1" s="521"/>
      <c r="W1" s="521"/>
      <c r="X1" s="521"/>
      <c r="Y1" s="521"/>
      <c r="Z1" s="521"/>
      <c r="AA1" s="521"/>
      <c r="AB1" s="521"/>
      <c r="AC1" s="521"/>
      <c r="AD1" s="521"/>
      <c r="AE1" s="521"/>
      <c r="AF1" s="521"/>
      <c r="AG1" s="521"/>
      <c r="AH1" s="521"/>
      <c r="AI1" s="521"/>
      <c r="AJ1" s="521"/>
      <c r="AK1" s="521"/>
      <c r="AL1" s="521"/>
      <c r="AM1" s="521"/>
      <c r="AN1" s="521"/>
      <c r="AO1" s="521"/>
      <c r="AP1" s="521"/>
      <c r="AQ1" s="521"/>
      <c r="AR1" s="521"/>
      <c r="AS1" s="521"/>
      <c r="AT1" s="521"/>
      <c r="AU1" s="522"/>
      <c r="AV1" s="523" t="s">
        <v>189</v>
      </c>
      <c r="AW1" s="524"/>
      <c r="AX1" s="524"/>
      <c r="AY1" s="524"/>
      <c r="AZ1" s="524"/>
      <c r="BA1" s="524"/>
      <c r="BB1" s="524"/>
      <c r="BC1" s="524"/>
      <c r="BD1" s="524"/>
      <c r="BE1" s="524"/>
      <c r="BF1" s="524"/>
      <c r="BG1" s="524"/>
      <c r="BH1" s="524"/>
      <c r="BI1" s="524"/>
      <c r="BJ1" s="525"/>
      <c r="BK1" s="338"/>
      <c r="BL1" s="339"/>
      <c r="BM1" s="339"/>
      <c r="BN1" s="339"/>
      <c r="BO1" s="339"/>
      <c r="BP1" s="529" t="s">
        <v>26</v>
      </c>
      <c r="BQ1" s="529"/>
      <c r="BR1" s="529"/>
      <c r="BS1" s="529"/>
      <c r="BT1" s="529"/>
      <c r="BU1" s="529"/>
      <c r="BV1" s="529"/>
      <c r="BW1" s="529"/>
      <c r="BX1" s="529"/>
      <c r="BY1" s="529"/>
      <c r="BZ1" s="529"/>
      <c r="CA1" s="529"/>
      <c r="CB1" s="529"/>
      <c r="CC1" s="529"/>
      <c r="CD1" s="529"/>
      <c r="CE1" s="529"/>
      <c r="CF1" s="529"/>
      <c r="CG1" s="529"/>
      <c r="CH1" s="529"/>
      <c r="CI1" s="529"/>
      <c r="CJ1" s="529"/>
      <c r="CK1" s="529"/>
      <c r="CL1" s="529"/>
      <c r="CM1" s="529"/>
      <c r="CN1" s="529"/>
      <c r="CO1" s="529"/>
      <c r="CP1" s="529"/>
      <c r="CQ1" s="529"/>
      <c r="CR1" s="529"/>
      <c r="CS1" s="526" t="s">
        <v>27</v>
      </c>
      <c r="CT1" s="527"/>
      <c r="CU1" s="527"/>
      <c r="CV1" s="527"/>
      <c r="CW1" s="527"/>
      <c r="CX1" s="527"/>
      <c r="CY1" s="527"/>
      <c r="CZ1" s="527"/>
      <c r="DA1" s="527"/>
      <c r="DB1" s="527"/>
      <c r="DC1" s="527"/>
      <c r="DD1" s="527"/>
      <c r="DE1" s="527"/>
      <c r="DF1" s="527"/>
      <c r="DG1" s="527"/>
      <c r="DH1" s="527"/>
      <c r="DI1" s="527"/>
      <c r="DJ1" s="527"/>
      <c r="DK1" s="527"/>
      <c r="DL1" s="527"/>
      <c r="DM1" s="527"/>
      <c r="DN1" s="527"/>
      <c r="DO1" s="527"/>
      <c r="DP1" s="528"/>
      <c r="DQ1" s="459" t="s">
        <v>28</v>
      </c>
      <c r="DR1" s="459"/>
      <c r="DS1" s="459"/>
      <c r="DT1" s="459"/>
      <c r="DU1" s="459"/>
      <c r="DV1" s="459"/>
      <c r="DW1" s="459"/>
      <c r="DX1" s="459"/>
      <c r="DY1" s="459"/>
      <c r="DZ1" s="459"/>
      <c r="EA1" s="459"/>
      <c r="EB1" s="459"/>
      <c r="EC1" s="459"/>
      <c r="ED1" s="459"/>
      <c r="EE1" s="459"/>
      <c r="EF1" s="460"/>
      <c r="EG1" s="459"/>
      <c r="EH1" s="459"/>
      <c r="EI1" s="460"/>
      <c r="EJ1" s="459"/>
      <c r="EK1" s="459"/>
      <c r="EL1" s="459"/>
      <c r="EM1" s="459"/>
      <c r="EN1" s="459"/>
      <c r="EO1" s="459"/>
      <c r="EP1" s="459"/>
      <c r="EQ1" s="459"/>
      <c r="ER1" s="459"/>
      <c r="ES1" s="459"/>
      <c r="ET1" s="459"/>
      <c r="EU1" s="459"/>
      <c r="EV1" s="459"/>
      <c r="EW1" s="459"/>
      <c r="EX1" s="459"/>
      <c r="EY1" s="460"/>
      <c r="EZ1" s="460"/>
      <c r="FA1" s="461"/>
    </row>
    <row r="2" spans="1:208" s="3" customFormat="1" ht="168" customHeight="1" thickBot="1" x14ac:dyDescent="0.4">
      <c r="A2" s="238" t="s">
        <v>34</v>
      </c>
      <c r="B2" s="511" t="s">
        <v>1289</v>
      </c>
      <c r="C2" s="512"/>
      <c r="D2" s="512"/>
      <c r="E2" s="512"/>
      <c r="F2" s="512"/>
      <c r="G2" s="513"/>
      <c r="H2" s="511" t="s">
        <v>1290</v>
      </c>
      <c r="I2" s="512"/>
      <c r="J2" s="512"/>
      <c r="K2" s="512"/>
      <c r="L2" s="513"/>
      <c r="M2" s="511" t="s">
        <v>1291</v>
      </c>
      <c r="N2" s="512"/>
      <c r="O2" s="512"/>
      <c r="P2" s="512"/>
      <c r="Q2" s="513"/>
      <c r="R2" s="514" t="s">
        <v>259</v>
      </c>
      <c r="S2" s="515"/>
      <c r="T2" s="515"/>
      <c r="U2" s="515"/>
      <c r="V2" s="516"/>
      <c r="W2" s="490" t="s">
        <v>1295</v>
      </c>
      <c r="X2" s="491"/>
      <c r="Y2" s="491"/>
      <c r="Z2" s="491"/>
      <c r="AA2" s="492"/>
      <c r="AB2" s="490" t="s">
        <v>1293</v>
      </c>
      <c r="AC2" s="491"/>
      <c r="AD2" s="491"/>
      <c r="AE2" s="491"/>
      <c r="AF2" s="492"/>
      <c r="AG2" s="490" t="s">
        <v>1294</v>
      </c>
      <c r="AH2" s="491"/>
      <c r="AI2" s="491"/>
      <c r="AJ2" s="491"/>
      <c r="AK2" s="491"/>
      <c r="AL2" s="490" t="s">
        <v>1296</v>
      </c>
      <c r="AM2" s="491"/>
      <c r="AN2" s="491"/>
      <c r="AO2" s="491"/>
      <c r="AP2" s="492"/>
      <c r="AQ2" s="490" t="s">
        <v>1297</v>
      </c>
      <c r="AR2" s="491"/>
      <c r="AS2" s="491"/>
      <c r="AT2" s="491"/>
      <c r="AU2" s="492"/>
      <c r="AV2" s="484" t="s">
        <v>1298</v>
      </c>
      <c r="AW2" s="485"/>
      <c r="AX2" s="485"/>
      <c r="AY2" s="485"/>
      <c r="AZ2" s="486"/>
      <c r="BA2" s="484" t="s">
        <v>1299</v>
      </c>
      <c r="BB2" s="485"/>
      <c r="BC2" s="485"/>
      <c r="BD2" s="485"/>
      <c r="BE2" s="486"/>
      <c r="BF2" s="484" t="s">
        <v>1300</v>
      </c>
      <c r="BG2" s="485"/>
      <c r="BH2" s="485"/>
      <c r="BI2" s="485"/>
      <c r="BJ2" s="486"/>
      <c r="BK2" s="466" t="s">
        <v>256</v>
      </c>
      <c r="BL2" s="467"/>
      <c r="BM2" s="467"/>
      <c r="BN2" s="467"/>
      <c r="BO2" s="468"/>
      <c r="BP2" s="466" t="s">
        <v>257</v>
      </c>
      <c r="BQ2" s="467"/>
      <c r="BR2" s="467"/>
      <c r="BS2" s="467"/>
      <c r="BT2" s="468"/>
      <c r="BU2" s="466" t="s">
        <v>1301</v>
      </c>
      <c r="BV2" s="467"/>
      <c r="BW2" s="467"/>
      <c r="BX2" s="467"/>
      <c r="BY2" s="468"/>
      <c r="BZ2" s="466" t="s">
        <v>1302</v>
      </c>
      <c r="CA2" s="467"/>
      <c r="CB2" s="467"/>
      <c r="CC2" s="467"/>
      <c r="CD2" s="468"/>
      <c r="CE2" s="466" t="s">
        <v>1303</v>
      </c>
      <c r="CF2" s="467"/>
      <c r="CG2" s="467"/>
      <c r="CH2" s="467"/>
      <c r="CI2" s="468"/>
      <c r="CJ2" s="466" t="s">
        <v>1304</v>
      </c>
      <c r="CK2" s="467"/>
      <c r="CL2" s="467"/>
      <c r="CM2" s="467"/>
      <c r="CN2" s="468"/>
      <c r="CO2" s="283"/>
      <c r="CP2" s="284" t="s">
        <v>1305</v>
      </c>
      <c r="CQ2" s="283"/>
      <c r="CR2" s="284" t="s">
        <v>1306</v>
      </c>
      <c r="CS2" s="438" t="s">
        <v>1307</v>
      </c>
      <c r="CT2" s="439"/>
      <c r="CU2" s="439"/>
      <c r="CV2" s="439"/>
      <c r="CW2" s="439"/>
      <c r="CX2" s="440"/>
      <c r="CY2" s="450" t="s">
        <v>1308</v>
      </c>
      <c r="CZ2" s="451"/>
      <c r="DA2" s="451"/>
      <c r="DB2" s="451"/>
      <c r="DC2" s="451"/>
      <c r="DD2" s="452"/>
      <c r="DE2" s="450" t="s">
        <v>1309</v>
      </c>
      <c r="DF2" s="451"/>
      <c r="DG2" s="451"/>
      <c r="DH2" s="451"/>
      <c r="DI2" s="451"/>
      <c r="DJ2" s="452"/>
      <c r="DK2" s="357" t="s">
        <v>1310</v>
      </c>
      <c r="DL2" s="357" t="s">
        <v>1311</v>
      </c>
      <c r="DM2" s="357" t="s">
        <v>1312</v>
      </c>
      <c r="DN2" s="357" t="s">
        <v>1313</v>
      </c>
      <c r="DO2" s="357" t="s">
        <v>1314</v>
      </c>
      <c r="DP2" s="357" t="s">
        <v>1315</v>
      </c>
      <c r="DQ2" s="462" t="s">
        <v>258</v>
      </c>
      <c r="DR2" s="463"/>
      <c r="DS2" s="463"/>
      <c r="DT2" s="463"/>
      <c r="DU2" s="464"/>
      <c r="DV2" s="462" t="s">
        <v>1317</v>
      </c>
      <c r="DW2" s="463"/>
      <c r="DX2" s="463"/>
      <c r="DY2" s="463"/>
      <c r="DZ2" s="464"/>
      <c r="EA2" s="462" t="s">
        <v>1316</v>
      </c>
      <c r="EB2" s="463"/>
      <c r="EC2" s="463"/>
      <c r="ED2" s="463"/>
      <c r="EE2" s="464"/>
      <c r="EF2" s="283"/>
      <c r="EG2" s="294" t="s">
        <v>1318</v>
      </c>
      <c r="EH2" s="295" t="s">
        <v>1319</v>
      </c>
      <c r="EI2" s="283"/>
      <c r="EJ2" s="462" t="s">
        <v>1322</v>
      </c>
      <c r="EK2" s="463"/>
      <c r="EL2" s="463"/>
      <c r="EM2" s="463"/>
      <c r="EN2" s="464"/>
      <c r="EO2" s="475" t="s">
        <v>1323</v>
      </c>
      <c r="EP2" s="476"/>
      <c r="EQ2" s="476"/>
      <c r="ER2" s="476"/>
      <c r="ES2" s="477"/>
      <c r="ET2" s="475" t="s">
        <v>1324</v>
      </c>
      <c r="EU2" s="476"/>
      <c r="EV2" s="476"/>
      <c r="EW2" s="476"/>
      <c r="EX2" s="477"/>
      <c r="EY2" s="278"/>
      <c r="EZ2" s="31" t="s">
        <v>1320</v>
      </c>
      <c r="FA2" s="132" t="s">
        <v>1321</v>
      </c>
      <c r="GO2" s="3" t="s">
        <v>255</v>
      </c>
    </row>
    <row r="3" spans="1:208" s="65" customFormat="1" x14ac:dyDescent="0.35">
      <c r="A3" s="26" t="s">
        <v>867</v>
      </c>
      <c r="B3" s="80"/>
      <c r="C3" s="101"/>
      <c r="D3" s="101"/>
      <c r="E3" s="101"/>
      <c r="F3" s="308"/>
      <c r="G3" s="81"/>
      <c r="H3" s="80"/>
      <c r="I3" s="101"/>
      <c r="J3" s="101"/>
      <c r="K3" s="101"/>
      <c r="L3" s="308"/>
      <c r="M3" s="343"/>
      <c r="N3" s="344"/>
      <c r="O3" s="344"/>
      <c r="P3" s="344"/>
      <c r="Q3" s="110"/>
      <c r="R3" s="97"/>
      <c r="S3" s="97"/>
      <c r="T3" s="97"/>
      <c r="U3" s="97"/>
      <c r="V3" s="244"/>
      <c r="W3" s="247"/>
      <c r="X3" s="248"/>
      <c r="Y3" s="248"/>
      <c r="Z3" s="248"/>
      <c r="AA3" s="249"/>
      <c r="AB3" s="247"/>
      <c r="AC3" s="248"/>
      <c r="AD3" s="248"/>
      <c r="AE3" s="248"/>
      <c r="AF3" s="249"/>
      <c r="AG3" s="97"/>
      <c r="AH3" s="97"/>
      <c r="AI3" s="97"/>
      <c r="AJ3" s="97"/>
      <c r="AK3" s="250"/>
      <c r="AL3" s="82"/>
      <c r="AM3" s="102"/>
      <c r="AN3" s="102"/>
      <c r="AO3" s="102"/>
      <c r="AP3" s="250"/>
      <c r="AQ3" s="247"/>
      <c r="AR3" s="248"/>
      <c r="AS3" s="248"/>
      <c r="AT3" s="248"/>
      <c r="AU3" s="249"/>
      <c r="AV3" s="256"/>
      <c r="AW3" s="257"/>
      <c r="AX3" s="257"/>
      <c r="AY3" s="257"/>
      <c r="AZ3" s="258"/>
      <c r="BA3" s="256"/>
      <c r="BB3" s="257"/>
      <c r="BC3" s="257"/>
      <c r="BD3" s="257"/>
      <c r="BE3" s="263"/>
      <c r="BF3" s="256"/>
      <c r="BG3" s="345"/>
      <c r="BH3" s="345"/>
      <c r="BI3" s="345"/>
      <c r="BJ3" s="346"/>
      <c r="BK3" s="266"/>
      <c r="BL3" s="270"/>
      <c r="BM3" s="270"/>
      <c r="BN3" s="270"/>
      <c r="BO3" s="271"/>
      <c r="BP3" s="266"/>
      <c r="BQ3" s="267"/>
      <c r="BR3" s="267"/>
      <c r="BS3" s="267"/>
      <c r="BT3" s="276"/>
      <c r="BU3" s="266"/>
      <c r="BV3" s="267"/>
      <c r="BW3" s="267"/>
      <c r="BX3" s="267"/>
      <c r="BY3" s="276"/>
      <c r="BZ3" s="266"/>
      <c r="CA3" s="270"/>
      <c r="CB3" s="270"/>
      <c r="CC3" s="270"/>
      <c r="CD3" s="282"/>
      <c r="CE3" s="266"/>
      <c r="CF3" s="270"/>
      <c r="CG3" s="270"/>
      <c r="CH3" s="270"/>
      <c r="CI3" s="271"/>
      <c r="CJ3" s="266"/>
      <c r="CK3" s="267"/>
      <c r="CL3" s="267"/>
      <c r="CM3" s="267"/>
      <c r="CN3" s="351"/>
      <c r="CO3" s="300"/>
      <c r="CP3" s="354"/>
      <c r="CQ3" s="279"/>
      <c r="CR3" s="371"/>
      <c r="CS3" s="358"/>
      <c r="CT3" s="359"/>
      <c r="CU3" s="359"/>
      <c r="CV3" s="359"/>
      <c r="CW3" s="359"/>
      <c r="CX3" s="360"/>
      <c r="CY3" s="358"/>
      <c r="CZ3" s="359"/>
      <c r="DA3" s="359"/>
      <c r="DB3" s="359"/>
      <c r="DC3" s="359"/>
      <c r="DD3" s="360"/>
      <c r="DE3" s="358"/>
      <c r="DF3" s="359"/>
      <c r="DG3" s="359"/>
      <c r="DH3" s="359"/>
      <c r="DI3" s="359"/>
      <c r="DJ3" s="360"/>
      <c r="DK3" s="374"/>
      <c r="DL3" s="365"/>
      <c r="DM3" s="365"/>
      <c r="DN3" s="368"/>
      <c r="DO3" s="365"/>
      <c r="DP3" s="365"/>
      <c r="DQ3" s="287"/>
      <c r="DR3" s="288"/>
      <c r="DS3" s="288"/>
      <c r="DT3" s="288"/>
      <c r="DU3" s="291"/>
      <c r="DV3" s="287"/>
      <c r="DW3" s="288"/>
      <c r="DX3" s="288"/>
      <c r="DY3" s="288"/>
      <c r="DZ3" s="286"/>
      <c r="EA3" s="289"/>
      <c r="EB3" s="377"/>
      <c r="EC3" s="377"/>
      <c r="ED3" s="377"/>
      <c r="EE3" s="378"/>
      <c r="EF3" s="279"/>
      <c r="EG3" s="296"/>
      <c r="EH3" s="297"/>
      <c r="EI3" s="300"/>
      <c r="EJ3" s="287"/>
      <c r="EK3" s="288"/>
      <c r="EL3" s="288"/>
      <c r="EM3" s="288"/>
      <c r="EN3" s="291"/>
      <c r="EO3" s="287"/>
      <c r="EP3" s="288"/>
      <c r="EQ3" s="288"/>
      <c r="ER3" s="288"/>
      <c r="ES3" s="286"/>
      <c r="ET3" s="289"/>
      <c r="EU3" s="377"/>
      <c r="EV3" s="377"/>
      <c r="EW3" s="377"/>
      <c r="EX3" s="378"/>
      <c r="EY3" s="279"/>
      <c r="EZ3" s="64"/>
      <c r="FA3" s="133"/>
      <c r="GO3" s="65" t="str">
        <f>'EFH weibliche Schülerinnen'!B59</f>
        <v>W_Name1</v>
      </c>
      <c r="GU3" s="65" t="s">
        <v>0</v>
      </c>
      <c r="GV3" s="65" t="s">
        <v>9</v>
      </c>
      <c r="GW3" s="65" t="s">
        <v>11</v>
      </c>
      <c r="GX3" s="65" t="s">
        <v>13</v>
      </c>
      <c r="GY3" s="65" t="s">
        <v>15</v>
      </c>
      <c r="GZ3" s="65" t="s">
        <v>17</v>
      </c>
    </row>
    <row r="4" spans="1:208" s="65" customFormat="1" x14ac:dyDescent="0.35">
      <c r="A4" s="26" t="s">
        <v>868</v>
      </c>
      <c r="B4" s="72"/>
      <c r="C4" s="59"/>
      <c r="D4" s="59"/>
      <c r="E4" s="59"/>
      <c r="F4" s="309"/>
      <c r="G4" s="73"/>
      <c r="H4" s="72"/>
      <c r="I4" s="59"/>
      <c r="J4" s="59"/>
      <c r="K4" s="59"/>
      <c r="L4" s="309"/>
      <c r="M4" s="72"/>
      <c r="N4" s="59"/>
      <c r="O4" s="59"/>
      <c r="P4" s="59"/>
      <c r="Q4" s="73"/>
      <c r="R4" s="95"/>
      <c r="S4" s="95"/>
      <c r="T4" s="95"/>
      <c r="U4" s="95"/>
      <c r="V4" s="245"/>
      <c r="W4" s="74"/>
      <c r="X4" s="95"/>
      <c r="Y4" s="95"/>
      <c r="Z4" s="95"/>
      <c r="AA4" s="245"/>
      <c r="AB4" s="74"/>
      <c r="AC4" s="95"/>
      <c r="AD4" s="95"/>
      <c r="AE4" s="95"/>
      <c r="AF4" s="245"/>
      <c r="AG4" s="95"/>
      <c r="AH4" s="95"/>
      <c r="AI4" s="95"/>
      <c r="AJ4" s="95"/>
      <c r="AK4" s="251"/>
      <c r="AL4" s="74"/>
      <c r="AM4" s="60"/>
      <c r="AN4" s="60"/>
      <c r="AO4" s="60"/>
      <c r="AP4" s="251"/>
      <c r="AQ4" s="74"/>
      <c r="AR4" s="95"/>
      <c r="AS4" s="95"/>
      <c r="AT4" s="95"/>
      <c r="AU4" s="245"/>
      <c r="AV4" s="259"/>
      <c r="AW4" s="61"/>
      <c r="AX4" s="61"/>
      <c r="AY4" s="61"/>
      <c r="AZ4" s="260"/>
      <c r="BA4" s="259"/>
      <c r="BB4" s="61"/>
      <c r="BC4" s="61"/>
      <c r="BD4" s="61"/>
      <c r="BE4" s="253"/>
      <c r="BF4" s="259"/>
      <c r="BG4" s="347"/>
      <c r="BH4" s="347"/>
      <c r="BI4" s="347"/>
      <c r="BJ4" s="348"/>
      <c r="BK4" s="268"/>
      <c r="BL4" s="62"/>
      <c r="BM4" s="62"/>
      <c r="BN4" s="62"/>
      <c r="BO4" s="272"/>
      <c r="BP4" s="268"/>
      <c r="BQ4" s="254"/>
      <c r="BR4" s="254"/>
      <c r="BS4" s="254"/>
      <c r="BT4" s="274"/>
      <c r="BU4" s="268"/>
      <c r="BV4" s="254"/>
      <c r="BW4" s="254"/>
      <c r="BX4" s="254"/>
      <c r="BY4" s="274"/>
      <c r="BZ4" s="268"/>
      <c r="CA4" s="62"/>
      <c r="CB4" s="62"/>
      <c r="CC4" s="62"/>
      <c r="CD4" s="265"/>
      <c r="CE4" s="268"/>
      <c r="CF4" s="62"/>
      <c r="CG4" s="62"/>
      <c r="CH4" s="62"/>
      <c r="CI4" s="272"/>
      <c r="CJ4" s="268"/>
      <c r="CK4" s="254"/>
      <c r="CL4" s="254"/>
      <c r="CM4" s="254"/>
      <c r="CN4" s="352"/>
      <c r="CO4" s="300"/>
      <c r="CP4" s="355"/>
      <c r="CQ4" s="279"/>
      <c r="CR4" s="372"/>
      <c r="CS4" s="361"/>
      <c r="CT4" s="63"/>
      <c r="CU4" s="63"/>
      <c r="CV4" s="63"/>
      <c r="CW4" s="63"/>
      <c r="CX4" s="362"/>
      <c r="CY4" s="361"/>
      <c r="CZ4" s="63"/>
      <c r="DA4" s="63"/>
      <c r="DB4" s="63"/>
      <c r="DC4" s="63"/>
      <c r="DD4" s="362"/>
      <c r="DE4" s="361"/>
      <c r="DF4" s="63"/>
      <c r="DG4" s="63"/>
      <c r="DH4" s="63"/>
      <c r="DI4" s="63"/>
      <c r="DJ4" s="362"/>
      <c r="DK4" s="375"/>
      <c r="DL4" s="366"/>
      <c r="DM4" s="366"/>
      <c r="DN4" s="369"/>
      <c r="DO4" s="366"/>
      <c r="DP4" s="366"/>
      <c r="DQ4" s="289"/>
      <c r="DR4" s="64"/>
      <c r="DS4" s="64"/>
      <c r="DT4" s="64"/>
      <c r="DU4" s="292"/>
      <c r="DV4" s="289"/>
      <c r="DW4" s="64"/>
      <c r="DX4" s="64"/>
      <c r="DY4" s="64"/>
      <c r="DZ4" s="133"/>
      <c r="EA4" s="289"/>
      <c r="EB4" s="377"/>
      <c r="EC4" s="377"/>
      <c r="ED4" s="377"/>
      <c r="EE4" s="378"/>
      <c r="EF4" s="279"/>
      <c r="EG4" s="292"/>
      <c r="EH4" s="298"/>
      <c r="EI4" s="300"/>
      <c r="EJ4" s="289"/>
      <c r="EK4" s="64"/>
      <c r="EL4" s="64"/>
      <c r="EM4" s="64"/>
      <c r="EN4" s="292"/>
      <c r="EO4" s="289"/>
      <c r="EP4" s="64"/>
      <c r="EQ4" s="64"/>
      <c r="ER4" s="64"/>
      <c r="ES4" s="133"/>
      <c r="ET4" s="289"/>
      <c r="EU4" s="377"/>
      <c r="EV4" s="377"/>
      <c r="EW4" s="377"/>
      <c r="EX4" s="378"/>
      <c r="EY4" s="279"/>
      <c r="EZ4" s="64"/>
      <c r="FA4" s="133"/>
      <c r="GO4" s="65" t="str">
        <f>'EFH weibliche Schülerinnen'!B60</f>
        <v>W_Name2</v>
      </c>
      <c r="GU4" s="65" t="s">
        <v>1</v>
      </c>
      <c r="GV4" s="65" t="s">
        <v>10</v>
      </c>
      <c r="GW4" s="65" t="s">
        <v>12</v>
      </c>
      <c r="GX4" s="65" t="s">
        <v>14</v>
      </c>
      <c r="GY4" s="65" t="s">
        <v>16</v>
      </c>
      <c r="GZ4" s="65" t="s">
        <v>18</v>
      </c>
    </row>
    <row r="5" spans="1:208" s="65" customFormat="1" x14ac:dyDescent="0.35">
      <c r="A5" s="26" t="s">
        <v>869</v>
      </c>
      <c r="B5" s="72"/>
      <c r="C5" s="59"/>
      <c r="D5" s="59"/>
      <c r="E5" s="59"/>
      <c r="F5" s="309"/>
      <c r="G5" s="73"/>
      <c r="H5" s="72"/>
      <c r="I5" s="59"/>
      <c r="J5" s="59"/>
      <c r="K5" s="59"/>
      <c r="L5" s="309"/>
      <c r="M5" s="72"/>
      <c r="N5" s="59"/>
      <c r="O5" s="59"/>
      <c r="P5" s="59"/>
      <c r="Q5" s="73"/>
      <c r="R5" s="95"/>
      <c r="S5" s="95"/>
      <c r="T5" s="95"/>
      <c r="U5" s="95"/>
      <c r="V5" s="245"/>
      <c r="W5" s="74"/>
      <c r="X5" s="95"/>
      <c r="Y5" s="95"/>
      <c r="Z5" s="95"/>
      <c r="AA5" s="245"/>
      <c r="AB5" s="74"/>
      <c r="AC5" s="95"/>
      <c r="AD5" s="95"/>
      <c r="AE5" s="95"/>
      <c r="AF5" s="245"/>
      <c r="AG5" s="95"/>
      <c r="AH5" s="95"/>
      <c r="AI5" s="95"/>
      <c r="AJ5" s="95"/>
      <c r="AK5" s="251"/>
      <c r="AL5" s="74"/>
      <c r="AM5" s="60"/>
      <c r="AN5" s="60"/>
      <c r="AO5" s="60"/>
      <c r="AP5" s="251"/>
      <c r="AQ5" s="74"/>
      <c r="AR5" s="95"/>
      <c r="AS5" s="95"/>
      <c r="AT5" s="95"/>
      <c r="AU5" s="245"/>
      <c r="AV5" s="259"/>
      <c r="AW5" s="61"/>
      <c r="AX5" s="61"/>
      <c r="AY5" s="61"/>
      <c r="AZ5" s="260"/>
      <c r="BA5" s="259"/>
      <c r="BB5" s="61"/>
      <c r="BC5" s="61"/>
      <c r="BD5" s="61"/>
      <c r="BE5" s="253"/>
      <c r="BF5" s="259"/>
      <c r="BG5" s="347"/>
      <c r="BH5" s="347"/>
      <c r="BI5" s="347"/>
      <c r="BJ5" s="348"/>
      <c r="BK5" s="268"/>
      <c r="BL5" s="62"/>
      <c r="BM5" s="62"/>
      <c r="BN5" s="62"/>
      <c r="BO5" s="272"/>
      <c r="BP5" s="268"/>
      <c r="BQ5" s="254"/>
      <c r="BR5" s="254"/>
      <c r="BS5" s="254"/>
      <c r="BT5" s="274"/>
      <c r="BU5" s="268"/>
      <c r="BV5" s="254"/>
      <c r="BW5" s="254"/>
      <c r="BX5" s="254"/>
      <c r="BY5" s="274"/>
      <c r="BZ5" s="268"/>
      <c r="CA5" s="62"/>
      <c r="CB5" s="62"/>
      <c r="CC5" s="62"/>
      <c r="CD5" s="265"/>
      <c r="CE5" s="268"/>
      <c r="CF5" s="62"/>
      <c r="CG5" s="62"/>
      <c r="CH5" s="62"/>
      <c r="CI5" s="272"/>
      <c r="CJ5" s="268"/>
      <c r="CK5" s="254"/>
      <c r="CL5" s="254"/>
      <c r="CM5" s="254"/>
      <c r="CN5" s="352"/>
      <c r="CO5" s="300"/>
      <c r="CP5" s="355"/>
      <c r="CQ5" s="279"/>
      <c r="CR5" s="372"/>
      <c r="CS5" s="361"/>
      <c r="CT5" s="63"/>
      <c r="CU5" s="63"/>
      <c r="CV5" s="63"/>
      <c r="CW5" s="63"/>
      <c r="CX5" s="362"/>
      <c r="CY5" s="361"/>
      <c r="CZ5" s="63"/>
      <c r="DA5" s="63"/>
      <c r="DB5" s="63"/>
      <c r="DC5" s="63"/>
      <c r="DD5" s="362"/>
      <c r="DE5" s="361"/>
      <c r="DF5" s="63"/>
      <c r="DG5" s="63"/>
      <c r="DH5" s="63"/>
      <c r="DI5" s="63"/>
      <c r="DJ5" s="362"/>
      <c r="DK5" s="375"/>
      <c r="DL5" s="366"/>
      <c r="DM5" s="366"/>
      <c r="DN5" s="369"/>
      <c r="DO5" s="366"/>
      <c r="DP5" s="366"/>
      <c r="DQ5" s="289"/>
      <c r="DR5" s="64"/>
      <c r="DS5" s="64"/>
      <c r="DT5" s="64"/>
      <c r="DU5" s="292"/>
      <c r="DV5" s="289"/>
      <c r="DW5" s="64"/>
      <c r="DX5" s="64"/>
      <c r="DY5" s="64"/>
      <c r="DZ5" s="133"/>
      <c r="EA5" s="289"/>
      <c r="EB5" s="377"/>
      <c r="EC5" s="377"/>
      <c r="ED5" s="377"/>
      <c r="EE5" s="378"/>
      <c r="EF5" s="279"/>
      <c r="EG5" s="292"/>
      <c r="EH5" s="298"/>
      <c r="EI5" s="300"/>
      <c r="EJ5" s="289"/>
      <c r="EK5" s="64"/>
      <c r="EL5" s="64"/>
      <c r="EM5" s="64"/>
      <c r="EN5" s="292"/>
      <c r="EO5" s="289"/>
      <c r="EP5" s="64"/>
      <c r="EQ5" s="64"/>
      <c r="ER5" s="64"/>
      <c r="ES5" s="133"/>
      <c r="ET5" s="289"/>
      <c r="EU5" s="377"/>
      <c r="EV5" s="377"/>
      <c r="EW5" s="377"/>
      <c r="EX5" s="378"/>
      <c r="EY5" s="279"/>
      <c r="EZ5" s="64"/>
      <c r="FA5" s="133"/>
      <c r="GO5" s="65" t="str">
        <f>'EFH weibliche Schülerinnen'!B61</f>
        <v>W_Name3</v>
      </c>
      <c r="GU5" s="65" t="s">
        <v>2</v>
      </c>
    </row>
    <row r="6" spans="1:208" s="65" customFormat="1" x14ac:dyDescent="0.35">
      <c r="A6" s="26" t="s">
        <v>870</v>
      </c>
      <c r="B6" s="72"/>
      <c r="C6" s="59"/>
      <c r="D6" s="59"/>
      <c r="E6" s="59"/>
      <c r="F6" s="309"/>
      <c r="G6" s="73"/>
      <c r="H6" s="72"/>
      <c r="I6" s="59"/>
      <c r="J6" s="59"/>
      <c r="K6" s="59"/>
      <c r="L6" s="309"/>
      <c r="M6" s="72"/>
      <c r="N6" s="59"/>
      <c r="O6" s="59"/>
      <c r="P6" s="59"/>
      <c r="Q6" s="73"/>
      <c r="R6" s="95"/>
      <c r="S6" s="95"/>
      <c r="T6" s="95"/>
      <c r="U6" s="95"/>
      <c r="V6" s="245"/>
      <c r="W6" s="74"/>
      <c r="X6" s="95"/>
      <c r="Y6" s="95"/>
      <c r="Z6" s="95"/>
      <c r="AA6" s="245"/>
      <c r="AB6" s="74"/>
      <c r="AC6" s="95"/>
      <c r="AD6" s="95"/>
      <c r="AE6" s="95"/>
      <c r="AF6" s="245"/>
      <c r="AG6" s="95"/>
      <c r="AH6" s="95"/>
      <c r="AI6" s="95"/>
      <c r="AJ6" s="95"/>
      <c r="AK6" s="251"/>
      <c r="AL6" s="74"/>
      <c r="AM6" s="60"/>
      <c r="AN6" s="60"/>
      <c r="AO6" s="60"/>
      <c r="AP6" s="251"/>
      <c r="AQ6" s="74"/>
      <c r="AR6" s="95"/>
      <c r="AS6" s="95"/>
      <c r="AT6" s="95"/>
      <c r="AU6" s="245"/>
      <c r="AV6" s="259"/>
      <c r="AW6" s="61"/>
      <c r="AX6" s="61"/>
      <c r="AY6" s="61"/>
      <c r="AZ6" s="260"/>
      <c r="BA6" s="259"/>
      <c r="BB6" s="61"/>
      <c r="BC6" s="61"/>
      <c r="BD6" s="61"/>
      <c r="BE6" s="253"/>
      <c r="BF6" s="259"/>
      <c r="BG6" s="347"/>
      <c r="BH6" s="347"/>
      <c r="BI6" s="347"/>
      <c r="BJ6" s="348"/>
      <c r="BK6" s="268"/>
      <c r="BL6" s="62"/>
      <c r="BM6" s="62"/>
      <c r="BN6" s="62"/>
      <c r="BO6" s="272"/>
      <c r="BP6" s="268"/>
      <c r="BQ6" s="254"/>
      <c r="BR6" s="254"/>
      <c r="BS6" s="254"/>
      <c r="BT6" s="274"/>
      <c r="BU6" s="268"/>
      <c r="BV6" s="254"/>
      <c r="BW6" s="254"/>
      <c r="BX6" s="254"/>
      <c r="BY6" s="274"/>
      <c r="BZ6" s="268"/>
      <c r="CA6" s="62"/>
      <c r="CB6" s="62"/>
      <c r="CC6" s="62"/>
      <c r="CD6" s="265"/>
      <c r="CE6" s="268"/>
      <c r="CF6" s="62"/>
      <c r="CG6" s="62"/>
      <c r="CH6" s="62"/>
      <c r="CI6" s="272"/>
      <c r="CJ6" s="268"/>
      <c r="CK6" s="254"/>
      <c r="CL6" s="254"/>
      <c r="CM6" s="254"/>
      <c r="CN6" s="352"/>
      <c r="CO6" s="300"/>
      <c r="CP6" s="355"/>
      <c r="CQ6" s="279"/>
      <c r="CR6" s="372"/>
      <c r="CS6" s="361"/>
      <c r="CT6" s="63"/>
      <c r="CU6" s="63"/>
      <c r="CV6" s="63"/>
      <c r="CW6" s="63"/>
      <c r="CX6" s="362"/>
      <c r="CY6" s="361"/>
      <c r="CZ6" s="63"/>
      <c r="DA6" s="63"/>
      <c r="DB6" s="63"/>
      <c r="DC6" s="63"/>
      <c r="DD6" s="362"/>
      <c r="DE6" s="361"/>
      <c r="DF6" s="63"/>
      <c r="DG6" s="63"/>
      <c r="DH6" s="63"/>
      <c r="DI6" s="63"/>
      <c r="DJ6" s="362"/>
      <c r="DK6" s="375"/>
      <c r="DL6" s="366"/>
      <c r="DM6" s="366"/>
      <c r="DN6" s="369"/>
      <c r="DO6" s="366"/>
      <c r="DP6" s="366"/>
      <c r="DQ6" s="289"/>
      <c r="DR6" s="64"/>
      <c r="DS6" s="64"/>
      <c r="DT6" s="64"/>
      <c r="DU6" s="292"/>
      <c r="DV6" s="289"/>
      <c r="DW6" s="64"/>
      <c r="DX6" s="64"/>
      <c r="DY6" s="64"/>
      <c r="DZ6" s="133"/>
      <c r="EA6" s="289"/>
      <c r="EB6" s="377"/>
      <c r="EC6" s="377"/>
      <c r="ED6" s="377"/>
      <c r="EE6" s="378"/>
      <c r="EF6" s="279"/>
      <c r="EG6" s="292"/>
      <c r="EH6" s="298"/>
      <c r="EI6" s="300"/>
      <c r="EJ6" s="289"/>
      <c r="EK6" s="64"/>
      <c r="EL6" s="64"/>
      <c r="EM6" s="64"/>
      <c r="EN6" s="292"/>
      <c r="EO6" s="289"/>
      <c r="EP6" s="64"/>
      <c r="EQ6" s="64"/>
      <c r="ER6" s="64"/>
      <c r="ES6" s="133"/>
      <c r="ET6" s="289"/>
      <c r="EU6" s="377"/>
      <c r="EV6" s="377"/>
      <c r="EW6" s="377"/>
      <c r="EX6" s="378"/>
      <c r="EY6" s="279"/>
      <c r="EZ6" s="64"/>
      <c r="FA6" s="133"/>
      <c r="GO6" s="65" t="str">
        <f>'EFH weibliche Schülerinnen'!B62</f>
        <v>W_Name4</v>
      </c>
      <c r="GU6" s="65" t="s">
        <v>3</v>
      </c>
    </row>
    <row r="7" spans="1:208" s="65" customFormat="1" x14ac:dyDescent="0.35">
      <c r="A7" s="26" t="s">
        <v>871</v>
      </c>
      <c r="B7" s="72"/>
      <c r="C7" s="59"/>
      <c r="D7" s="59"/>
      <c r="E7" s="59"/>
      <c r="F7" s="309"/>
      <c r="G7" s="73"/>
      <c r="H7" s="72"/>
      <c r="I7" s="59"/>
      <c r="J7" s="59"/>
      <c r="K7" s="59"/>
      <c r="L7" s="309"/>
      <c r="M7" s="72"/>
      <c r="N7" s="59"/>
      <c r="O7" s="59"/>
      <c r="P7" s="59"/>
      <c r="Q7" s="73"/>
      <c r="R7" s="95"/>
      <c r="S7" s="95"/>
      <c r="T7" s="95"/>
      <c r="U7" s="95"/>
      <c r="V7" s="245"/>
      <c r="W7" s="74"/>
      <c r="X7" s="95"/>
      <c r="Y7" s="95"/>
      <c r="Z7" s="95"/>
      <c r="AA7" s="245"/>
      <c r="AB7" s="74"/>
      <c r="AC7" s="95"/>
      <c r="AD7" s="95"/>
      <c r="AE7" s="95"/>
      <c r="AF7" s="245"/>
      <c r="AG7" s="95"/>
      <c r="AH7" s="95"/>
      <c r="AI7" s="95"/>
      <c r="AJ7" s="95"/>
      <c r="AK7" s="251"/>
      <c r="AL7" s="74"/>
      <c r="AM7" s="60"/>
      <c r="AN7" s="60"/>
      <c r="AO7" s="60"/>
      <c r="AP7" s="251"/>
      <c r="AQ7" s="74"/>
      <c r="AR7" s="95"/>
      <c r="AS7" s="95"/>
      <c r="AT7" s="95"/>
      <c r="AU7" s="245"/>
      <c r="AV7" s="259"/>
      <c r="AW7" s="61"/>
      <c r="AX7" s="61"/>
      <c r="AY7" s="61"/>
      <c r="AZ7" s="260"/>
      <c r="BA7" s="259"/>
      <c r="BB7" s="61"/>
      <c r="BC7" s="61"/>
      <c r="BD7" s="61"/>
      <c r="BE7" s="253"/>
      <c r="BF7" s="259"/>
      <c r="BG7" s="347"/>
      <c r="BH7" s="347"/>
      <c r="BI7" s="347"/>
      <c r="BJ7" s="348"/>
      <c r="BK7" s="268"/>
      <c r="BL7" s="62"/>
      <c r="BM7" s="62"/>
      <c r="BN7" s="62"/>
      <c r="BO7" s="272"/>
      <c r="BP7" s="268"/>
      <c r="BQ7" s="254"/>
      <c r="BR7" s="254"/>
      <c r="BS7" s="254"/>
      <c r="BT7" s="274"/>
      <c r="BU7" s="268"/>
      <c r="BV7" s="254"/>
      <c r="BW7" s="254"/>
      <c r="BX7" s="254"/>
      <c r="BY7" s="274"/>
      <c r="BZ7" s="268"/>
      <c r="CA7" s="62"/>
      <c r="CB7" s="62"/>
      <c r="CC7" s="62"/>
      <c r="CD7" s="265"/>
      <c r="CE7" s="268"/>
      <c r="CF7" s="62"/>
      <c r="CG7" s="62"/>
      <c r="CH7" s="62"/>
      <c r="CI7" s="272"/>
      <c r="CJ7" s="268"/>
      <c r="CK7" s="254"/>
      <c r="CL7" s="254"/>
      <c r="CM7" s="254"/>
      <c r="CN7" s="352"/>
      <c r="CO7" s="300"/>
      <c r="CP7" s="355"/>
      <c r="CQ7" s="279"/>
      <c r="CR7" s="372"/>
      <c r="CS7" s="361"/>
      <c r="CT7" s="63"/>
      <c r="CU7" s="63"/>
      <c r="CV7" s="63"/>
      <c r="CW7" s="63"/>
      <c r="CX7" s="362"/>
      <c r="CY7" s="361"/>
      <c r="CZ7" s="63"/>
      <c r="DA7" s="63"/>
      <c r="DB7" s="63"/>
      <c r="DC7" s="63"/>
      <c r="DD7" s="362"/>
      <c r="DE7" s="361"/>
      <c r="DF7" s="63"/>
      <c r="DG7" s="63"/>
      <c r="DH7" s="63"/>
      <c r="DI7" s="63"/>
      <c r="DJ7" s="362"/>
      <c r="DK7" s="375"/>
      <c r="DL7" s="366"/>
      <c r="DM7" s="366"/>
      <c r="DN7" s="369"/>
      <c r="DO7" s="366"/>
      <c r="DP7" s="366"/>
      <c r="DQ7" s="289"/>
      <c r="DR7" s="64"/>
      <c r="DS7" s="64"/>
      <c r="DT7" s="64"/>
      <c r="DU7" s="292"/>
      <c r="DV7" s="289"/>
      <c r="DW7" s="64"/>
      <c r="DX7" s="64"/>
      <c r="DY7" s="64"/>
      <c r="DZ7" s="133"/>
      <c r="EA7" s="289"/>
      <c r="EB7" s="377"/>
      <c r="EC7" s="377"/>
      <c r="ED7" s="377"/>
      <c r="EE7" s="378"/>
      <c r="EF7" s="279"/>
      <c r="EG7" s="292"/>
      <c r="EH7" s="298"/>
      <c r="EI7" s="300"/>
      <c r="EJ7" s="289"/>
      <c r="EK7" s="64"/>
      <c r="EL7" s="64"/>
      <c r="EM7" s="64"/>
      <c r="EN7" s="292"/>
      <c r="EO7" s="289"/>
      <c r="EP7" s="64"/>
      <c r="EQ7" s="64"/>
      <c r="ER7" s="64"/>
      <c r="ES7" s="133"/>
      <c r="ET7" s="289"/>
      <c r="EU7" s="377"/>
      <c r="EV7" s="377"/>
      <c r="EW7" s="377"/>
      <c r="EX7" s="378"/>
      <c r="EY7" s="279"/>
      <c r="EZ7" s="64"/>
      <c r="FA7" s="133"/>
      <c r="GO7" s="65" t="str">
        <f>'EFH weibliche Schülerinnen'!B63</f>
        <v>W_Name5</v>
      </c>
      <c r="GU7" s="65" t="s">
        <v>4</v>
      </c>
    </row>
    <row r="8" spans="1:208" s="65" customFormat="1" x14ac:dyDescent="0.35">
      <c r="A8" s="26" t="s">
        <v>872</v>
      </c>
      <c r="B8" s="72"/>
      <c r="C8" s="59"/>
      <c r="D8" s="59"/>
      <c r="E8" s="59"/>
      <c r="F8" s="309"/>
      <c r="G8" s="73"/>
      <c r="H8" s="72"/>
      <c r="I8" s="59"/>
      <c r="J8" s="59"/>
      <c r="K8" s="59"/>
      <c r="L8" s="309"/>
      <c r="M8" s="72"/>
      <c r="N8" s="59"/>
      <c r="O8" s="59"/>
      <c r="P8" s="59"/>
      <c r="Q8" s="73"/>
      <c r="R8" s="95"/>
      <c r="S8" s="95"/>
      <c r="T8" s="95"/>
      <c r="U8" s="95"/>
      <c r="V8" s="245"/>
      <c r="W8" s="74"/>
      <c r="X8" s="95"/>
      <c r="Y8" s="95"/>
      <c r="Z8" s="95"/>
      <c r="AA8" s="245"/>
      <c r="AB8" s="74"/>
      <c r="AC8" s="95"/>
      <c r="AD8" s="95"/>
      <c r="AE8" s="95"/>
      <c r="AF8" s="245"/>
      <c r="AG8" s="95"/>
      <c r="AH8" s="95"/>
      <c r="AI8" s="95"/>
      <c r="AJ8" s="95"/>
      <c r="AK8" s="251"/>
      <c r="AL8" s="74"/>
      <c r="AM8" s="60"/>
      <c r="AN8" s="60"/>
      <c r="AO8" s="60"/>
      <c r="AP8" s="251"/>
      <c r="AQ8" s="74"/>
      <c r="AR8" s="95"/>
      <c r="AS8" s="95"/>
      <c r="AT8" s="95"/>
      <c r="AU8" s="245"/>
      <c r="AV8" s="259"/>
      <c r="AW8" s="61"/>
      <c r="AX8" s="61"/>
      <c r="AY8" s="61"/>
      <c r="AZ8" s="260"/>
      <c r="BA8" s="259"/>
      <c r="BB8" s="61"/>
      <c r="BC8" s="61"/>
      <c r="BD8" s="61"/>
      <c r="BE8" s="253"/>
      <c r="BF8" s="259"/>
      <c r="BG8" s="347"/>
      <c r="BH8" s="347"/>
      <c r="BI8" s="347"/>
      <c r="BJ8" s="348"/>
      <c r="BK8" s="268"/>
      <c r="BL8" s="62"/>
      <c r="BM8" s="62"/>
      <c r="BN8" s="62"/>
      <c r="BO8" s="272"/>
      <c r="BP8" s="268"/>
      <c r="BQ8" s="254"/>
      <c r="BR8" s="254"/>
      <c r="BS8" s="254"/>
      <c r="BT8" s="274"/>
      <c r="BU8" s="268"/>
      <c r="BV8" s="254"/>
      <c r="BW8" s="254"/>
      <c r="BX8" s="254"/>
      <c r="BY8" s="274"/>
      <c r="BZ8" s="268"/>
      <c r="CA8" s="62"/>
      <c r="CB8" s="62"/>
      <c r="CC8" s="62"/>
      <c r="CD8" s="265"/>
      <c r="CE8" s="268"/>
      <c r="CF8" s="62"/>
      <c r="CG8" s="62"/>
      <c r="CH8" s="62"/>
      <c r="CI8" s="272"/>
      <c r="CJ8" s="268"/>
      <c r="CK8" s="254"/>
      <c r="CL8" s="254"/>
      <c r="CM8" s="254"/>
      <c r="CN8" s="352"/>
      <c r="CO8" s="300"/>
      <c r="CP8" s="355"/>
      <c r="CQ8" s="279"/>
      <c r="CR8" s="372"/>
      <c r="CS8" s="361"/>
      <c r="CT8" s="63"/>
      <c r="CU8" s="63"/>
      <c r="CV8" s="63"/>
      <c r="CW8" s="63"/>
      <c r="CX8" s="362"/>
      <c r="CY8" s="361"/>
      <c r="CZ8" s="63"/>
      <c r="DA8" s="63"/>
      <c r="DB8" s="63"/>
      <c r="DC8" s="63"/>
      <c r="DD8" s="362"/>
      <c r="DE8" s="361"/>
      <c r="DF8" s="63"/>
      <c r="DG8" s="63"/>
      <c r="DH8" s="63"/>
      <c r="DI8" s="63"/>
      <c r="DJ8" s="362"/>
      <c r="DK8" s="375"/>
      <c r="DL8" s="366"/>
      <c r="DM8" s="366"/>
      <c r="DN8" s="369"/>
      <c r="DO8" s="366"/>
      <c r="DP8" s="366"/>
      <c r="DQ8" s="289"/>
      <c r="DR8" s="64"/>
      <c r="DS8" s="64"/>
      <c r="DT8" s="64"/>
      <c r="DU8" s="292"/>
      <c r="DV8" s="289"/>
      <c r="DW8" s="64"/>
      <c r="DX8" s="64"/>
      <c r="DY8" s="64"/>
      <c r="DZ8" s="133"/>
      <c r="EA8" s="289"/>
      <c r="EB8" s="377"/>
      <c r="EC8" s="377"/>
      <c r="ED8" s="377"/>
      <c r="EE8" s="378"/>
      <c r="EF8" s="279"/>
      <c r="EG8" s="292"/>
      <c r="EH8" s="298"/>
      <c r="EI8" s="300"/>
      <c r="EJ8" s="289"/>
      <c r="EK8" s="64"/>
      <c r="EL8" s="64"/>
      <c r="EM8" s="64"/>
      <c r="EN8" s="292"/>
      <c r="EO8" s="289"/>
      <c r="EP8" s="64"/>
      <c r="EQ8" s="64"/>
      <c r="ER8" s="64"/>
      <c r="ES8" s="133"/>
      <c r="ET8" s="289"/>
      <c r="EU8" s="377"/>
      <c r="EV8" s="377"/>
      <c r="EW8" s="377"/>
      <c r="EX8" s="378"/>
      <c r="EY8" s="279"/>
      <c r="EZ8" s="64"/>
      <c r="FA8" s="133"/>
      <c r="GO8" s="65" t="str">
        <f>'EFH weibliche Schülerinnen'!B64</f>
        <v>W_Name6</v>
      </c>
    </row>
    <row r="9" spans="1:208" s="65" customFormat="1" x14ac:dyDescent="0.35">
      <c r="A9" s="26" t="s">
        <v>873</v>
      </c>
      <c r="B9" s="72"/>
      <c r="C9" s="59"/>
      <c r="D9" s="59"/>
      <c r="E9" s="59"/>
      <c r="F9" s="309"/>
      <c r="G9" s="73"/>
      <c r="H9" s="72"/>
      <c r="I9" s="59"/>
      <c r="J9" s="59"/>
      <c r="K9" s="59"/>
      <c r="L9" s="309"/>
      <c r="M9" s="72"/>
      <c r="N9" s="59"/>
      <c r="O9" s="59"/>
      <c r="P9" s="59"/>
      <c r="Q9" s="73"/>
      <c r="R9" s="95"/>
      <c r="S9" s="95"/>
      <c r="T9" s="95"/>
      <c r="U9" s="95"/>
      <c r="V9" s="245"/>
      <c r="W9" s="74"/>
      <c r="X9" s="95"/>
      <c r="Y9" s="95"/>
      <c r="Z9" s="95"/>
      <c r="AA9" s="245"/>
      <c r="AB9" s="74"/>
      <c r="AC9" s="95"/>
      <c r="AD9" s="95"/>
      <c r="AE9" s="95"/>
      <c r="AF9" s="245"/>
      <c r="AG9" s="95"/>
      <c r="AH9" s="95"/>
      <c r="AI9" s="95"/>
      <c r="AJ9" s="95"/>
      <c r="AK9" s="251"/>
      <c r="AL9" s="74"/>
      <c r="AM9" s="60"/>
      <c r="AN9" s="60"/>
      <c r="AO9" s="60"/>
      <c r="AP9" s="251"/>
      <c r="AQ9" s="74"/>
      <c r="AR9" s="95"/>
      <c r="AS9" s="95"/>
      <c r="AT9" s="95"/>
      <c r="AU9" s="245"/>
      <c r="AV9" s="259"/>
      <c r="AW9" s="61"/>
      <c r="AX9" s="61"/>
      <c r="AY9" s="61"/>
      <c r="AZ9" s="260"/>
      <c r="BA9" s="259"/>
      <c r="BB9" s="61"/>
      <c r="BC9" s="61"/>
      <c r="BD9" s="61"/>
      <c r="BE9" s="253"/>
      <c r="BF9" s="259"/>
      <c r="BG9" s="347"/>
      <c r="BH9" s="347"/>
      <c r="BI9" s="347"/>
      <c r="BJ9" s="348"/>
      <c r="BK9" s="268"/>
      <c r="BL9" s="62"/>
      <c r="BM9" s="62"/>
      <c r="BN9" s="62"/>
      <c r="BO9" s="272"/>
      <c r="BP9" s="268"/>
      <c r="BQ9" s="254"/>
      <c r="BR9" s="254"/>
      <c r="BS9" s="254"/>
      <c r="BT9" s="274"/>
      <c r="BU9" s="268"/>
      <c r="BV9" s="254"/>
      <c r="BW9" s="254"/>
      <c r="BX9" s="254"/>
      <c r="BY9" s="274"/>
      <c r="BZ9" s="268"/>
      <c r="CA9" s="62"/>
      <c r="CB9" s="62"/>
      <c r="CC9" s="62"/>
      <c r="CD9" s="265"/>
      <c r="CE9" s="268"/>
      <c r="CF9" s="62"/>
      <c r="CG9" s="62"/>
      <c r="CH9" s="62"/>
      <c r="CI9" s="272"/>
      <c r="CJ9" s="268"/>
      <c r="CK9" s="254"/>
      <c r="CL9" s="254"/>
      <c r="CM9" s="254"/>
      <c r="CN9" s="352"/>
      <c r="CO9" s="300"/>
      <c r="CP9" s="355"/>
      <c r="CQ9" s="279"/>
      <c r="CR9" s="372"/>
      <c r="CS9" s="361"/>
      <c r="CT9" s="63"/>
      <c r="CU9" s="63"/>
      <c r="CV9" s="63"/>
      <c r="CW9" s="63"/>
      <c r="CX9" s="362"/>
      <c r="CY9" s="361"/>
      <c r="CZ9" s="63"/>
      <c r="DA9" s="63"/>
      <c r="DB9" s="63"/>
      <c r="DC9" s="63"/>
      <c r="DD9" s="362"/>
      <c r="DE9" s="361"/>
      <c r="DF9" s="63"/>
      <c r="DG9" s="63"/>
      <c r="DH9" s="63"/>
      <c r="DI9" s="63"/>
      <c r="DJ9" s="362"/>
      <c r="DK9" s="375"/>
      <c r="DL9" s="366"/>
      <c r="DM9" s="366"/>
      <c r="DN9" s="369"/>
      <c r="DO9" s="366"/>
      <c r="DP9" s="366"/>
      <c r="DQ9" s="289"/>
      <c r="DR9" s="64"/>
      <c r="DS9" s="64"/>
      <c r="DT9" s="64"/>
      <c r="DU9" s="292"/>
      <c r="DV9" s="289"/>
      <c r="DW9" s="64"/>
      <c r="DX9" s="64"/>
      <c r="DY9" s="64"/>
      <c r="DZ9" s="133"/>
      <c r="EA9" s="289"/>
      <c r="EB9" s="377"/>
      <c r="EC9" s="377"/>
      <c r="ED9" s="377"/>
      <c r="EE9" s="378"/>
      <c r="EF9" s="279"/>
      <c r="EG9" s="292"/>
      <c r="EH9" s="298"/>
      <c r="EI9" s="300"/>
      <c r="EJ9" s="289"/>
      <c r="EK9" s="64"/>
      <c r="EL9" s="64"/>
      <c r="EM9" s="64"/>
      <c r="EN9" s="292"/>
      <c r="EO9" s="289"/>
      <c r="EP9" s="64"/>
      <c r="EQ9" s="64"/>
      <c r="ER9" s="64"/>
      <c r="ES9" s="133"/>
      <c r="ET9" s="289"/>
      <c r="EU9" s="377"/>
      <c r="EV9" s="377"/>
      <c r="EW9" s="377"/>
      <c r="EX9" s="378"/>
      <c r="EY9" s="279"/>
      <c r="EZ9" s="64"/>
      <c r="FA9" s="133"/>
      <c r="GO9" s="65" t="str">
        <f>'EFH weibliche Schülerinnen'!B65</f>
        <v>W_Name7</v>
      </c>
    </row>
    <row r="10" spans="1:208" s="65" customFormat="1" x14ac:dyDescent="0.35">
      <c r="A10" s="26" t="s">
        <v>874</v>
      </c>
      <c r="B10" s="72"/>
      <c r="C10" s="59"/>
      <c r="D10" s="59"/>
      <c r="E10" s="59"/>
      <c r="F10" s="309"/>
      <c r="G10" s="73"/>
      <c r="H10" s="72"/>
      <c r="I10" s="59"/>
      <c r="J10" s="59"/>
      <c r="K10" s="59"/>
      <c r="L10" s="309"/>
      <c r="M10" s="72"/>
      <c r="N10" s="59"/>
      <c r="O10" s="59"/>
      <c r="P10" s="59"/>
      <c r="Q10" s="73"/>
      <c r="R10" s="95"/>
      <c r="S10" s="95"/>
      <c r="T10" s="95"/>
      <c r="U10" s="95"/>
      <c r="V10" s="245"/>
      <c r="W10" s="74"/>
      <c r="X10" s="95"/>
      <c r="Y10" s="95"/>
      <c r="Z10" s="95"/>
      <c r="AA10" s="245"/>
      <c r="AB10" s="74"/>
      <c r="AC10" s="95"/>
      <c r="AD10" s="95"/>
      <c r="AE10" s="95"/>
      <c r="AF10" s="245"/>
      <c r="AG10" s="95"/>
      <c r="AH10" s="95"/>
      <c r="AI10" s="95"/>
      <c r="AJ10" s="95"/>
      <c r="AK10" s="251"/>
      <c r="AL10" s="74"/>
      <c r="AM10" s="60"/>
      <c r="AN10" s="60"/>
      <c r="AO10" s="60"/>
      <c r="AP10" s="251"/>
      <c r="AQ10" s="74"/>
      <c r="AR10" s="95"/>
      <c r="AS10" s="95"/>
      <c r="AT10" s="95"/>
      <c r="AU10" s="245"/>
      <c r="AV10" s="259"/>
      <c r="AW10" s="61"/>
      <c r="AX10" s="61"/>
      <c r="AY10" s="61"/>
      <c r="AZ10" s="260"/>
      <c r="BA10" s="259"/>
      <c r="BB10" s="61"/>
      <c r="BC10" s="61"/>
      <c r="BD10" s="61"/>
      <c r="BE10" s="253"/>
      <c r="BF10" s="259"/>
      <c r="BG10" s="347"/>
      <c r="BH10" s="347"/>
      <c r="BI10" s="347"/>
      <c r="BJ10" s="348"/>
      <c r="BK10" s="268"/>
      <c r="BL10" s="62"/>
      <c r="BM10" s="62"/>
      <c r="BN10" s="62"/>
      <c r="BO10" s="272"/>
      <c r="BP10" s="268"/>
      <c r="BQ10" s="254"/>
      <c r="BR10" s="254"/>
      <c r="BS10" s="254"/>
      <c r="BT10" s="274"/>
      <c r="BU10" s="268"/>
      <c r="BV10" s="254"/>
      <c r="BW10" s="254"/>
      <c r="BX10" s="254"/>
      <c r="BY10" s="274"/>
      <c r="BZ10" s="268"/>
      <c r="CA10" s="62"/>
      <c r="CB10" s="62"/>
      <c r="CC10" s="62"/>
      <c r="CD10" s="265"/>
      <c r="CE10" s="268"/>
      <c r="CF10" s="62"/>
      <c r="CG10" s="62"/>
      <c r="CH10" s="62"/>
      <c r="CI10" s="272"/>
      <c r="CJ10" s="268"/>
      <c r="CK10" s="254"/>
      <c r="CL10" s="254"/>
      <c r="CM10" s="254"/>
      <c r="CN10" s="352"/>
      <c r="CO10" s="300"/>
      <c r="CP10" s="355"/>
      <c r="CQ10" s="279"/>
      <c r="CR10" s="372"/>
      <c r="CS10" s="361"/>
      <c r="CT10" s="63"/>
      <c r="CU10" s="63"/>
      <c r="CV10" s="63"/>
      <c r="CW10" s="63"/>
      <c r="CX10" s="362"/>
      <c r="CY10" s="361"/>
      <c r="CZ10" s="63"/>
      <c r="DA10" s="63"/>
      <c r="DB10" s="63"/>
      <c r="DC10" s="63"/>
      <c r="DD10" s="362"/>
      <c r="DE10" s="361"/>
      <c r="DF10" s="63"/>
      <c r="DG10" s="63"/>
      <c r="DH10" s="63"/>
      <c r="DI10" s="63"/>
      <c r="DJ10" s="362"/>
      <c r="DK10" s="375"/>
      <c r="DL10" s="366"/>
      <c r="DM10" s="366"/>
      <c r="DN10" s="369"/>
      <c r="DO10" s="366"/>
      <c r="DP10" s="366"/>
      <c r="DQ10" s="289"/>
      <c r="DR10" s="64"/>
      <c r="DS10" s="64"/>
      <c r="DT10" s="64"/>
      <c r="DU10" s="292"/>
      <c r="DV10" s="289"/>
      <c r="DW10" s="64"/>
      <c r="DX10" s="64"/>
      <c r="DY10" s="64"/>
      <c r="DZ10" s="133"/>
      <c r="EA10" s="289"/>
      <c r="EB10" s="377"/>
      <c r="EC10" s="377"/>
      <c r="ED10" s="377"/>
      <c r="EE10" s="378"/>
      <c r="EF10" s="279"/>
      <c r="EG10" s="292"/>
      <c r="EH10" s="298"/>
      <c r="EI10" s="300"/>
      <c r="EJ10" s="289"/>
      <c r="EK10" s="64"/>
      <c r="EL10" s="64"/>
      <c r="EM10" s="64"/>
      <c r="EN10" s="292"/>
      <c r="EO10" s="289"/>
      <c r="EP10" s="64"/>
      <c r="EQ10" s="64"/>
      <c r="ER10" s="64"/>
      <c r="ES10" s="133"/>
      <c r="ET10" s="289"/>
      <c r="EU10" s="377"/>
      <c r="EV10" s="377"/>
      <c r="EW10" s="377"/>
      <c r="EX10" s="378"/>
      <c r="EY10" s="279"/>
      <c r="EZ10" s="64"/>
      <c r="FA10" s="133"/>
      <c r="GO10" s="65" t="str">
        <f>'EFH weibliche Schülerinnen'!B66</f>
        <v>W_Name8</v>
      </c>
    </row>
    <row r="11" spans="1:208" s="65" customFormat="1" x14ac:dyDescent="0.35">
      <c r="A11" s="26" t="s">
        <v>875</v>
      </c>
      <c r="B11" s="72"/>
      <c r="C11" s="59"/>
      <c r="D11" s="59"/>
      <c r="E11" s="59"/>
      <c r="F11" s="309"/>
      <c r="G11" s="73"/>
      <c r="H11" s="72"/>
      <c r="I11" s="59"/>
      <c r="J11" s="59"/>
      <c r="K11" s="59"/>
      <c r="L11" s="309"/>
      <c r="M11" s="72"/>
      <c r="N11" s="59"/>
      <c r="O11" s="59"/>
      <c r="P11" s="59"/>
      <c r="Q11" s="73"/>
      <c r="R11" s="95"/>
      <c r="S11" s="95"/>
      <c r="T11" s="95"/>
      <c r="U11" s="95"/>
      <c r="V11" s="245"/>
      <c r="W11" s="74"/>
      <c r="X11" s="95"/>
      <c r="Y11" s="95"/>
      <c r="Z11" s="95"/>
      <c r="AA11" s="245"/>
      <c r="AB11" s="74"/>
      <c r="AC11" s="95"/>
      <c r="AD11" s="95"/>
      <c r="AE11" s="95"/>
      <c r="AF11" s="245"/>
      <c r="AG11" s="95"/>
      <c r="AH11" s="95"/>
      <c r="AI11" s="95"/>
      <c r="AJ11" s="95"/>
      <c r="AK11" s="251"/>
      <c r="AL11" s="74"/>
      <c r="AM11" s="60"/>
      <c r="AN11" s="60"/>
      <c r="AO11" s="60"/>
      <c r="AP11" s="251"/>
      <c r="AQ11" s="74"/>
      <c r="AR11" s="95"/>
      <c r="AS11" s="95"/>
      <c r="AT11" s="95"/>
      <c r="AU11" s="245"/>
      <c r="AV11" s="259"/>
      <c r="AW11" s="61"/>
      <c r="AX11" s="61"/>
      <c r="AY11" s="61"/>
      <c r="AZ11" s="260"/>
      <c r="BA11" s="259"/>
      <c r="BB11" s="61"/>
      <c r="BC11" s="61"/>
      <c r="BD11" s="61"/>
      <c r="BE11" s="253"/>
      <c r="BF11" s="259"/>
      <c r="BG11" s="347"/>
      <c r="BH11" s="347"/>
      <c r="BI11" s="347"/>
      <c r="BJ11" s="348"/>
      <c r="BK11" s="268"/>
      <c r="BL11" s="62"/>
      <c r="BM11" s="62"/>
      <c r="BN11" s="62"/>
      <c r="BO11" s="272"/>
      <c r="BP11" s="268"/>
      <c r="BQ11" s="254"/>
      <c r="BR11" s="254"/>
      <c r="BS11" s="254"/>
      <c r="BT11" s="274"/>
      <c r="BU11" s="268"/>
      <c r="BV11" s="254"/>
      <c r="BW11" s="254"/>
      <c r="BX11" s="254"/>
      <c r="BY11" s="274"/>
      <c r="BZ11" s="268"/>
      <c r="CA11" s="62"/>
      <c r="CB11" s="62"/>
      <c r="CC11" s="62"/>
      <c r="CD11" s="265"/>
      <c r="CE11" s="268"/>
      <c r="CF11" s="62"/>
      <c r="CG11" s="62"/>
      <c r="CH11" s="62"/>
      <c r="CI11" s="272"/>
      <c r="CJ11" s="268"/>
      <c r="CK11" s="254"/>
      <c r="CL11" s="254"/>
      <c r="CM11" s="254"/>
      <c r="CN11" s="352"/>
      <c r="CO11" s="300"/>
      <c r="CP11" s="355"/>
      <c r="CQ11" s="279"/>
      <c r="CR11" s="372"/>
      <c r="CS11" s="361"/>
      <c r="CT11" s="63"/>
      <c r="CU11" s="63"/>
      <c r="CV11" s="63"/>
      <c r="CW11" s="63"/>
      <c r="CX11" s="362"/>
      <c r="CY11" s="361"/>
      <c r="CZ11" s="63"/>
      <c r="DA11" s="63"/>
      <c r="DB11" s="63"/>
      <c r="DC11" s="63"/>
      <c r="DD11" s="362"/>
      <c r="DE11" s="361"/>
      <c r="DF11" s="63"/>
      <c r="DG11" s="63"/>
      <c r="DH11" s="63"/>
      <c r="DI11" s="63"/>
      <c r="DJ11" s="362"/>
      <c r="DK11" s="375"/>
      <c r="DL11" s="366"/>
      <c r="DM11" s="366"/>
      <c r="DN11" s="369"/>
      <c r="DO11" s="366"/>
      <c r="DP11" s="366"/>
      <c r="DQ11" s="289"/>
      <c r="DR11" s="64"/>
      <c r="DS11" s="64"/>
      <c r="DT11" s="64"/>
      <c r="DU11" s="292"/>
      <c r="DV11" s="289"/>
      <c r="DW11" s="64"/>
      <c r="DX11" s="64"/>
      <c r="DY11" s="64"/>
      <c r="DZ11" s="133"/>
      <c r="EA11" s="289"/>
      <c r="EB11" s="377"/>
      <c r="EC11" s="377"/>
      <c r="ED11" s="377"/>
      <c r="EE11" s="378"/>
      <c r="EF11" s="279"/>
      <c r="EG11" s="292"/>
      <c r="EH11" s="298"/>
      <c r="EI11" s="300"/>
      <c r="EJ11" s="289"/>
      <c r="EK11" s="64"/>
      <c r="EL11" s="64"/>
      <c r="EM11" s="64"/>
      <c r="EN11" s="292"/>
      <c r="EO11" s="289"/>
      <c r="EP11" s="64"/>
      <c r="EQ11" s="64"/>
      <c r="ER11" s="64"/>
      <c r="ES11" s="133"/>
      <c r="ET11" s="289"/>
      <c r="EU11" s="377"/>
      <c r="EV11" s="377"/>
      <c r="EW11" s="377"/>
      <c r="EX11" s="378"/>
      <c r="EY11" s="279"/>
      <c r="EZ11" s="64"/>
      <c r="FA11" s="133"/>
      <c r="GO11" s="65" t="str">
        <f>'EFH weibliche Schülerinnen'!B67</f>
        <v>W_Name9</v>
      </c>
      <c r="GU11" s="65" t="s">
        <v>5</v>
      </c>
    </row>
    <row r="12" spans="1:208" s="65" customFormat="1" x14ac:dyDescent="0.35">
      <c r="A12" s="26" t="s">
        <v>876</v>
      </c>
      <c r="B12" s="72"/>
      <c r="C12" s="59"/>
      <c r="D12" s="59"/>
      <c r="E12" s="59"/>
      <c r="F12" s="309"/>
      <c r="G12" s="73"/>
      <c r="H12" s="72"/>
      <c r="I12" s="59"/>
      <c r="J12" s="59"/>
      <c r="K12" s="59"/>
      <c r="L12" s="309"/>
      <c r="M12" s="72"/>
      <c r="N12" s="59"/>
      <c r="O12" s="59"/>
      <c r="P12" s="59"/>
      <c r="Q12" s="73"/>
      <c r="R12" s="95"/>
      <c r="S12" s="95"/>
      <c r="T12" s="95"/>
      <c r="U12" s="95"/>
      <c r="V12" s="245"/>
      <c r="W12" s="74"/>
      <c r="X12" s="95"/>
      <c r="Y12" s="95"/>
      <c r="Z12" s="95"/>
      <c r="AA12" s="245"/>
      <c r="AB12" s="74"/>
      <c r="AC12" s="95"/>
      <c r="AD12" s="95"/>
      <c r="AE12" s="95"/>
      <c r="AF12" s="245"/>
      <c r="AG12" s="95"/>
      <c r="AH12" s="95"/>
      <c r="AI12" s="95"/>
      <c r="AJ12" s="95"/>
      <c r="AK12" s="251"/>
      <c r="AL12" s="74"/>
      <c r="AM12" s="60"/>
      <c r="AN12" s="60"/>
      <c r="AO12" s="60"/>
      <c r="AP12" s="251"/>
      <c r="AQ12" s="74"/>
      <c r="AR12" s="95"/>
      <c r="AS12" s="95"/>
      <c r="AT12" s="95"/>
      <c r="AU12" s="245"/>
      <c r="AV12" s="259"/>
      <c r="AW12" s="61"/>
      <c r="AX12" s="61"/>
      <c r="AY12" s="61"/>
      <c r="AZ12" s="260"/>
      <c r="BA12" s="259"/>
      <c r="BB12" s="61"/>
      <c r="BC12" s="61"/>
      <c r="BD12" s="61"/>
      <c r="BE12" s="253"/>
      <c r="BF12" s="259"/>
      <c r="BG12" s="347"/>
      <c r="BH12" s="347"/>
      <c r="BI12" s="347"/>
      <c r="BJ12" s="348"/>
      <c r="BK12" s="268"/>
      <c r="BL12" s="62"/>
      <c r="BM12" s="62"/>
      <c r="BN12" s="62"/>
      <c r="BO12" s="272"/>
      <c r="BP12" s="268"/>
      <c r="BQ12" s="254"/>
      <c r="BR12" s="254"/>
      <c r="BS12" s="254"/>
      <c r="BT12" s="274"/>
      <c r="BU12" s="268"/>
      <c r="BV12" s="254"/>
      <c r="BW12" s="254"/>
      <c r="BX12" s="254"/>
      <c r="BY12" s="274"/>
      <c r="BZ12" s="268"/>
      <c r="CA12" s="62"/>
      <c r="CB12" s="62"/>
      <c r="CC12" s="62"/>
      <c r="CD12" s="265"/>
      <c r="CE12" s="268"/>
      <c r="CF12" s="62"/>
      <c r="CG12" s="62"/>
      <c r="CH12" s="62"/>
      <c r="CI12" s="272"/>
      <c r="CJ12" s="268"/>
      <c r="CK12" s="254"/>
      <c r="CL12" s="254"/>
      <c r="CM12" s="254"/>
      <c r="CN12" s="352"/>
      <c r="CO12" s="300"/>
      <c r="CP12" s="355"/>
      <c r="CQ12" s="279"/>
      <c r="CR12" s="372"/>
      <c r="CS12" s="361"/>
      <c r="CT12" s="63"/>
      <c r="CU12" s="63"/>
      <c r="CV12" s="63"/>
      <c r="CW12" s="63"/>
      <c r="CX12" s="362"/>
      <c r="CY12" s="361"/>
      <c r="CZ12" s="63"/>
      <c r="DA12" s="63"/>
      <c r="DB12" s="63"/>
      <c r="DC12" s="63"/>
      <c r="DD12" s="362"/>
      <c r="DE12" s="361"/>
      <c r="DF12" s="63"/>
      <c r="DG12" s="63"/>
      <c r="DH12" s="63"/>
      <c r="DI12" s="63"/>
      <c r="DJ12" s="362"/>
      <c r="DK12" s="375"/>
      <c r="DL12" s="366"/>
      <c r="DM12" s="366"/>
      <c r="DN12" s="369"/>
      <c r="DO12" s="366"/>
      <c r="DP12" s="366"/>
      <c r="DQ12" s="289"/>
      <c r="DR12" s="64"/>
      <c r="DS12" s="64"/>
      <c r="DT12" s="64"/>
      <c r="DU12" s="292"/>
      <c r="DV12" s="289"/>
      <c r="DW12" s="64"/>
      <c r="DX12" s="64"/>
      <c r="DY12" s="64"/>
      <c r="DZ12" s="133"/>
      <c r="EA12" s="289"/>
      <c r="EB12" s="377"/>
      <c r="EC12" s="377"/>
      <c r="ED12" s="377"/>
      <c r="EE12" s="378"/>
      <c r="EF12" s="279"/>
      <c r="EG12" s="292"/>
      <c r="EH12" s="298"/>
      <c r="EI12" s="300"/>
      <c r="EJ12" s="289"/>
      <c r="EK12" s="64"/>
      <c r="EL12" s="64"/>
      <c r="EM12" s="64"/>
      <c r="EN12" s="292"/>
      <c r="EO12" s="289"/>
      <c r="EP12" s="64"/>
      <c r="EQ12" s="64"/>
      <c r="ER12" s="64"/>
      <c r="ES12" s="133"/>
      <c r="ET12" s="289"/>
      <c r="EU12" s="377"/>
      <c r="EV12" s="377"/>
      <c r="EW12" s="377"/>
      <c r="EX12" s="378"/>
      <c r="EY12" s="279"/>
      <c r="EZ12" s="64"/>
      <c r="FA12" s="133"/>
      <c r="GO12" s="65" t="str">
        <f>'EFH weibliche Schülerinnen'!B68</f>
        <v>W_Name10</v>
      </c>
      <c r="GU12" s="65" t="s">
        <v>6</v>
      </c>
    </row>
    <row r="13" spans="1:208" s="65" customFormat="1" x14ac:dyDescent="0.35">
      <c r="A13" s="26" t="s">
        <v>877</v>
      </c>
      <c r="B13" s="72"/>
      <c r="C13" s="59"/>
      <c r="D13" s="59"/>
      <c r="E13" s="59"/>
      <c r="F13" s="309"/>
      <c r="G13" s="73"/>
      <c r="H13" s="72"/>
      <c r="I13" s="59"/>
      <c r="J13" s="59"/>
      <c r="K13" s="59"/>
      <c r="L13" s="309"/>
      <c r="M13" s="72"/>
      <c r="N13" s="59"/>
      <c r="O13" s="59"/>
      <c r="P13" s="59"/>
      <c r="Q13" s="73"/>
      <c r="R13" s="95"/>
      <c r="S13" s="95"/>
      <c r="T13" s="95"/>
      <c r="U13" s="95"/>
      <c r="V13" s="245"/>
      <c r="W13" s="74"/>
      <c r="X13" s="95"/>
      <c r="Y13" s="95"/>
      <c r="Z13" s="95"/>
      <c r="AA13" s="245"/>
      <c r="AB13" s="74"/>
      <c r="AC13" s="95"/>
      <c r="AD13" s="95"/>
      <c r="AE13" s="95"/>
      <c r="AF13" s="245"/>
      <c r="AG13" s="95"/>
      <c r="AH13" s="95"/>
      <c r="AI13" s="95"/>
      <c r="AJ13" s="95"/>
      <c r="AK13" s="251"/>
      <c r="AL13" s="74"/>
      <c r="AM13" s="60"/>
      <c r="AN13" s="60"/>
      <c r="AO13" s="60"/>
      <c r="AP13" s="251"/>
      <c r="AQ13" s="74"/>
      <c r="AR13" s="95"/>
      <c r="AS13" s="95"/>
      <c r="AT13" s="95"/>
      <c r="AU13" s="245"/>
      <c r="AV13" s="259"/>
      <c r="AW13" s="61"/>
      <c r="AX13" s="61"/>
      <c r="AY13" s="61"/>
      <c r="AZ13" s="260"/>
      <c r="BA13" s="259"/>
      <c r="BB13" s="61"/>
      <c r="BC13" s="61"/>
      <c r="BD13" s="61"/>
      <c r="BE13" s="253"/>
      <c r="BF13" s="259"/>
      <c r="BG13" s="347"/>
      <c r="BH13" s="347"/>
      <c r="BI13" s="347"/>
      <c r="BJ13" s="348"/>
      <c r="BK13" s="268"/>
      <c r="BL13" s="62"/>
      <c r="BM13" s="62"/>
      <c r="BN13" s="62"/>
      <c r="BO13" s="272"/>
      <c r="BP13" s="268"/>
      <c r="BQ13" s="254"/>
      <c r="BR13" s="254"/>
      <c r="BS13" s="254"/>
      <c r="BT13" s="274"/>
      <c r="BU13" s="268"/>
      <c r="BV13" s="254"/>
      <c r="BW13" s="254"/>
      <c r="BX13" s="254"/>
      <c r="BY13" s="274"/>
      <c r="BZ13" s="268"/>
      <c r="CA13" s="62"/>
      <c r="CB13" s="62"/>
      <c r="CC13" s="62"/>
      <c r="CD13" s="265"/>
      <c r="CE13" s="268"/>
      <c r="CF13" s="62"/>
      <c r="CG13" s="62"/>
      <c r="CH13" s="62"/>
      <c r="CI13" s="272"/>
      <c r="CJ13" s="268"/>
      <c r="CK13" s="254"/>
      <c r="CL13" s="254"/>
      <c r="CM13" s="254"/>
      <c r="CN13" s="352"/>
      <c r="CO13" s="300"/>
      <c r="CP13" s="355"/>
      <c r="CQ13" s="279"/>
      <c r="CR13" s="372"/>
      <c r="CS13" s="361"/>
      <c r="CT13" s="63"/>
      <c r="CU13" s="63"/>
      <c r="CV13" s="63"/>
      <c r="CW13" s="63"/>
      <c r="CX13" s="362"/>
      <c r="CY13" s="361"/>
      <c r="CZ13" s="63"/>
      <c r="DA13" s="63"/>
      <c r="DB13" s="63"/>
      <c r="DC13" s="63"/>
      <c r="DD13" s="362"/>
      <c r="DE13" s="361"/>
      <c r="DF13" s="63"/>
      <c r="DG13" s="63"/>
      <c r="DH13" s="63"/>
      <c r="DI13" s="63"/>
      <c r="DJ13" s="362"/>
      <c r="DK13" s="375"/>
      <c r="DL13" s="366"/>
      <c r="DM13" s="366"/>
      <c r="DN13" s="369"/>
      <c r="DO13" s="366"/>
      <c r="DP13" s="366"/>
      <c r="DQ13" s="289"/>
      <c r="DR13" s="64"/>
      <c r="DS13" s="64"/>
      <c r="DT13" s="64"/>
      <c r="DU13" s="292"/>
      <c r="DV13" s="289"/>
      <c r="DW13" s="64"/>
      <c r="DX13" s="64"/>
      <c r="DY13" s="64"/>
      <c r="DZ13" s="133"/>
      <c r="EA13" s="289"/>
      <c r="EB13" s="377"/>
      <c r="EC13" s="377"/>
      <c r="ED13" s="377"/>
      <c r="EE13" s="378"/>
      <c r="EF13" s="279"/>
      <c r="EG13" s="292"/>
      <c r="EH13" s="298"/>
      <c r="EI13" s="300"/>
      <c r="EJ13" s="289"/>
      <c r="EK13" s="64"/>
      <c r="EL13" s="64"/>
      <c r="EM13" s="64"/>
      <c r="EN13" s="292"/>
      <c r="EO13" s="289"/>
      <c r="EP13" s="64"/>
      <c r="EQ13" s="64"/>
      <c r="ER13" s="64"/>
      <c r="ES13" s="133"/>
      <c r="ET13" s="289"/>
      <c r="EU13" s="377"/>
      <c r="EV13" s="377"/>
      <c r="EW13" s="377"/>
      <c r="EX13" s="378"/>
      <c r="EY13" s="279"/>
      <c r="EZ13" s="64"/>
      <c r="FA13" s="133"/>
      <c r="GO13" s="65" t="str">
        <f>'EFH weibliche Schülerinnen'!B69</f>
        <v>W_Name11</v>
      </c>
      <c r="GU13" s="65" t="s">
        <v>7</v>
      </c>
    </row>
    <row r="14" spans="1:208" s="65" customFormat="1" x14ac:dyDescent="0.35">
      <c r="A14" s="26" t="s">
        <v>878</v>
      </c>
      <c r="B14" s="72"/>
      <c r="C14" s="59"/>
      <c r="D14" s="59"/>
      <c r="E14" s="59"/>
      <c r="F14" s="309"/>
      <c r="G14" s="73"/>
      <c r="H14" s="72"/>
      <c r="I14" s="59"/>
      <c r="J14" s="59"/>
      <c r="K14" s="59"/>
      <c r="L14" s="309"/>
      <c r="M14" s="72"/>
      <c r="N14" s="59"/>
      <c r="O14" s="59"/>
      <c r="P14" s="59"/>
      <c r="Q14" s="73"/>
      <c r="R14" s="95"/>
      <c r="S14" s="95"/>
      <c r="T14" s="95"/>
      <c r="U14" s="95"/>
      <c r="V14" s="245"/>
      <c r="W14" s="74"/>
      <c r="X14" s="95"/>
      <c r="Y14" s="95"/>
      <c r="Z14" s="95"/>
      <c r="AA14" s="245"/>
      <c r="AB14" s="74"/>
      <c r="AC14" s="95"/>
      <c r="AD14" s="95"/>
      <c r="AE14" s="95"/>
      <c r="AF14" s="245"/>
      <c r="AG14" s="95"/>
      <c r="AH14" s="95"/>
      <c r="AI14" s="95"/>
      <c r="AJ14" s="95"/>
      <c r="AK14" s="251"/>
      <c r="AL14" s="74"/>
      <c r="AM14" s="60"/>
      <c r="AN14" s="60"/>
      <c r="AO14" s="60"/>
      <c r="AP14" s="251"/>
      <c r="AQ14" s="74"/>
      <c r="AR14" s="95"/>
      <c r="AS14" s="95"/>
      <c r="AT14" s="95"/>
      <c r="AU14" s="245"/>
      <c r="AV14" s="259"/>
      <c r="AW14" s="61"/>
      <c r="AX14" s="61"/>
      <c r="AY14" s="61"/>
      <c r="AZ14" s="260"/>
      <c r="BA14" s="259"/>
      <c r="BB14" s="61"/>
      <c r="BC14" s="61"/>
      <c r="BD14" s="61"/>
      <c r="BE14" s="253"/>
      <c r="BF14" s="259"/>
      <c r="BG14" s="347"/>
      <c r="BH14" s="347"/>
      <c r="BI14" s="347"/>
      <c r="BJ14" s="348"/>
      <c r="BK14" s="268"/>
      <c r="BL14" s="62"/>
      <c r="BM14" s="62"/>
      <c r="BN14" s="62"/>
      <c r="BO14" s="272"/>
      <c r="BP14" s="268"/>
      <c r="BQ14" s="254"/>
      <c r="BR14" s="254"/>
      <c r="BS14" s="254"/>
      <c r="BT14" s="274"/>
      <c r="BU14" s="268"/>
      <c r="BV14" s="254"/>
      <c r="BW14" s="254"/>
      <c r="BX14" s="254"/>
      <c r="BY14" s="274"/>
      <c r="BZ14" s="268"/>
      <c r="CA14" s="62"/>
      <c r="CB14" s="62"/>
      <c r="CC14" s="62"/>
      <c r="CD14" s="265"/>
      <c r="CE14" s="268"/>
      <c r="CF14" s="62"/>
      <c r="CG14" s="62"/>
      <c r="CH14" s="62"/>
      <c r="CI14" s="272"/>
      <c r="CJ14" s="268"/>
      <c r="CK14" s="254"/>
      <c r="CL14" s="254"/>
      <c r="CM14" s="254"/>
      <c r="CN14" s="352"/>
      <c r="CO14" s="300"/>
      <c r="CP14" s="355"/>
      <c r="CQ14" s="279"/>
      <c r="CR14" s="372"/>
      <c r="CS14" s="361"/>
      <c r="CT14" s="63"/>
      <c r="CU14" s="63"/>
      <c r="CV14" s="63"/>
      <c r="CW14" s="63"/>
      <c r="CX14" s="362"/>
      <c r="CY14" s="361"/>
      <c r="CZ14" s="63"/>
      <c r="DA14" s="63"/>
      <c r="DB14" s="63"/>
      <c r="DC14" s="63"/>
      <c r="DD14" s="362"/>
      <c r="DE14" s="361"/>
      <c r="DF14" s="63"/>
      <c r="DG14" s="63"/>
      <c r="DH14" s="63"/>
      <c r="DI14" s="63"/>
      <c r="DJ14" s="362"/>
      <c r="DK14" s="375"/>
      <c r="DL14" s="366"/>
      <c r="DM14" s="366"/>
      <c r="DN14" s="369"/>
      <c r="DO14" s="366"/>
      <c r="DP14" s="366"/>
      <c r="DQ14" s="289"/>
      <c r="DR14" s="64"/>
      <c r="DS14" s="64"/>
      <c r="DT14" s="64"/>
      <c r="DU14" s="292"/>
      <c r="DV14" s="289"/>
      <c r="DW14" s="64"/>
      <c r="DX14" s="64"/>
      <c r="DY14" s="64"/>
      <c r="DZ14" s="133"/>
      <c r="EA14" s="289"/>
      <c r="EB14" s="377"/>
      <c r="EC14" s="377"/>
      <c r="ED14" s="377"/>
      <c r="EE14" s="378"/>
      <c r="EF14" s="279"/>
      <c r="EG14" s="292"/>
      <c r="EH14" s="298"/>
      <c r="EI14" s="300"/>
      <c r="EJ14" s="289"/>
      <c r="EK14" s="64"/>
      <c r="EL14" s="64"/>
      <c r="EM14" s="64"/>
      <c r="EN14" s="292"/>
      <c r="EO14" s="289"/>
      <c r="EP14" s="64"/>
      <c r="EQ14" s="64"/>
      <c r="ER14" s="64"/>
      <c r="ES14" s="133"/>
      <c r="ET14" s="289"/>
      <c r="EU14" s="377"/>
      <c r="EV14" s="377"/>
      <c r="EW14" s="377"/>
      <c r="EX14" s="378"/>
      <c r="EY14" s="279"/>
      <c r="EZ14" s="64"/>
      <c r="FA14" s="133"/>
      <c r="GO14" s="65" t="str">
        <f>'EFH weibliche Schülerinnen'!B70</f>
        <v>W_Name12</v>
      </c>
      <c r="GU14" s="65" t="s">
        <v>8</v>
      </c>
    </row>
    <row r="15" spans="1:208" s="65" customFormat="1" x14ac:dyDescent="0.35">
      <c r="A15" s="26" t="s">
        <v>879</v>
      </c>
      <c r="B15" s="72"/>
      <c r="C15" s="59"/>
      <c r="D15" s="59"/>
      <c r="E15" s="59"/>
      <c r="F15" s="309"/>
      <c r="G15" s="73"/>
      <c r="H15" s="72"/>
      <c r="I15" s="59"/>
      <c r="J15" s="59"/>
      <c r="K15" s="59"/>
      <c r="L15" s="309"/>
      <c r="M15" s="72"/>
      <c r="N15" s="59"/>
      <c r="O15" s="59"/>
      <c r="P15" s="59"/>
      <c r="Q15" s="73"/>
      <c r="R15" s="95"/>
      <c r="S15" s="95"/>
      <c r="T15" s="95"/>
      <c r="U15" s="95"/>
      <c r="V15" s="245"/>
      <c r="W15" s="74"/>
      <c r="X15" s="95"/>
      <c r="Y15" s="95"/>
      <c r="Z15" s="95"/>
      <c r="AA15" s="245"/>
      <c r="AB15" s="74"/>
      <c r="AC15" s="95"/>
      <c r="AD15" s="95"/>
      <c r="AE15" s="95"/>
      <c r="AF15" s="245"/>
      <c r="AG15" s="95"/>
      <c r="AH15" s="95"/>
      <c r="AI15" s="95"/>
      <c r="AJ15" s="95"/>
      <c r="AK15" s="251"/>
      <c r="AL15" s="74"/>
      <c r="AM15" s="60"/>
      <c r="AN15" s="60"/>
      <c r="AO15" s="60"/>
      <c r="AP15" s="251"/>
      <c r="AQ15" s="74"/>
      <c r="AR15" s="95"/>
      <c r="AS15" s="95"/>
      <c r="AT15" s="95"/>
      <c r="AU15" s="245"/>
      <c r="AV15" s="259"/>
      <c r="AW15" s="61"/>
      <c r="AX15" s="61"/>
      <c r="AY15" s="61"/>
      <c r="AZ15" s="260"/>
      <c r="BA15" s="259"/>
      <c r="BB15" s="61"/>
      <c r="BC15" s="61"/>
      <c r="BD15" s="61"/>
      <c r="BE15" s="253"/>
      <c r="BF15" s="259"/>
      <c r="BG15" s="347"/>
      <c r="BH15" s="347"/>
      <c r="BI15" s="347"/>
      <c r="BJ15" s="348"/>
      <c r="BK15" s="268"/>
      <c r="BL15" s="62"/>
      <c r="BM15" s="62"/>
      <c r="BN15" s="62"/>
      <c r="BO15" s="272"/>
      <c r="BP15" s="268"/>
      <c r="BQ15" s="254"/>
      <c r="BR15" s="254"/>
      <c r="BS15" s="254"/>
      <c r="BT15" s="274"/>
      <c r="BU15" s="268"/>
      <c r="BV15" s="254"/>
      <c r="BW15" s="254"/>
      <c r="BX15" s="254"/>
      <c r="BY15" s="274"/>
      <c r="BZ15" s="268"/>
      <c r="CA15" s="62"/>
      <c r="CB15" s="62"/>
      <c r="CC15" s="62"/>
      <c r="CD15" s="265"/>
      <c r="CE15" s="268"/>
      <c r="CF15" s="62"/>
      <c r="CG15" s="62"/>
      <c r="CH15" s="62"/>
      <c r="CI15" s="272"/>
      <c r="CJ15" s="268"/>
      <c r="CK15" s="254"/>
      <c r="CL15" s="254"/>
      <c r="CM15" s="254"/>
      <c r="CN15" s="352"/>
      <c r="CO15" s="300"/>
      <c r="CP15" s="355"/>
      <c r="CQ15" s="279"/>
      <c r="CR15" s="372"/>
      <c r="CS15" s="361"/>
      <c r="CT15" s="63"/>
      <c r="CU15" s="63"/>
      <c r="CV15" s="63"/>
      <c r="CW15" s="63"/>
      <c r="CX15" s="362"/>
      <c r="CY15" s="361"/>
      <c r="CZ15" s="63"/>
      <c r="DA15" s="63"/>
      <c r="DB15" s="63"/>
      <c r="DC15" s="63"/>
      <c r="DD15" s="362"/>
      <c r="DE15" s="361"/>
      <c r="DF15" s="63"/>
      <c r="DG15" s="63"/>
      <c r="DH15" s="63"/>
      <c r="DI15" s="63"/>
      <c r="DJ15" s="362"/>
      <c r="DK15" s="375"/>
      <c r="DL15" s="366"/>
      <c r="DM15" s="366"/>
      <c r="DN15" s="369"/>
      <c r="DO15" s="366"/>
      <c r="DP15" s="366"/>
      <c r="DQ15" s="289"/>
      <c r="DR15" s="64"/>
      <c r="DS15" s="64"/>
      <c r="DT15" s="64"/>
      <c r="DU15" s="292"/>
      <c r="DV15" s="289"/>
      <c r="DW15" s="64"/>
      <c r="DX15" s="64"/>
      <c r="DY15" s="64"/>
      <c r="DZ15" s="133"/>
      <c r="EA15" s="289"/>
      <c r="EB15" s="377"/>
      <c r="EC15" s="377"/>
      <c r="ED15" s="377"/>
      <c r="EE15" s="378"/>
      <c r="EF15" s="279"/>
      <c r="EG15" s="292"/>
      <c r="EH15" s="298"/>
      <c r="EI15" s="300"/>
      <c r="EJ15" s="289"/>
      <c r="EK15" s="64"/>
      <c r="EL15" s="64"/>
      <c r="EM15" s="64"/>
      <c r="EN15" s="292"/>
      <c r="EO15" s="289"/>
      <c r="EP15" s="64"/>
      <c r="EQ15" s="64"/>
      <c r="ER15" s="64"/>
      <c r="ES15" s="133"/>
      <c r="ET15" s="289"/>
      <c r="EU15" s="377"/>
      <c r="EV15" s="377"/>
      <c r="EW15" s="377"/>
      <c r="EX15" s="378"/>
      <c r="EY15" s="279"/>
      <c r="EZ15" s="64"/>
      <c r="FA15" s="133"/>
      <c r="GO15" s="65" t="str">
        <f>'EFH weibliche Schülerinnen'!B71</f>
        <v>W_Name13</v>
      </c>
    </row>
    <row r="16" spans="1:208" s="65" customFormat="1" x14ac:dyDescent="0.35">
      <c r="A16" s="26" t="s">
        <v>880</v>
      </c>
      <c r="B16" s="72"/>
      <c r="C16" s="59"/>
      <c r="D16" s="59"/>
      <c r="E16" s="59"/>
      <c r="F16" s="309"/>
      <c r="G16" s="73"/>
      <c r="H16" s="72"/>
      <c r="I16" s="59"/>
      <c r="J16" s="59"/>
      <c r="K16" s="59"/>
      <c r="L16" s="309"/>
      <c r="M16" s="72"/>
      <c r="N16" s="59"/>
      <c r="O16" s="59"/>
      <c r="P16" s="59"/>
      <c r="Q16" s="73"/>
      <c r="R16" s="95"/>
      <c r="S16" s="95"/>
      <c r="T16" s="95"/>
      <c r="U16" s="95"/>
      <c r="V16" s="245"/>
      <c r="W16" s="74"/>
      <c r="X16" s="95"/>
      <c r="Y16" s="95"/>
      <c r="Z16" s="95"/>
      <c r="AA16" s="245"/>
      <c r="AB16" s="74"/>
      <c r="AC16" s="95"/>
      <c r="AD16" s="95"/>
      <c r="AE16" s="95"/>
      <c r="AF16" s="245"/>
      <c r="AG16" s="95"/>
      <c r="AH16" s="95"/>
      <c r="AI16" s="95"/>
      <c r="AJ16" s="95"/>
      <c r="AK16" s="251"/>
      <c r="AL16" s="74"/>
      <c r="AM16" s="60"/>
      <c r="AN16" s="60"/>
      <c r="AO16" s="60"/>
      <c r="AP16" s="251"/>
      <c r="AQ16" s="74"/>
      <c r="AR16" s="95"/>
      <c r="AS16" s="95"/>
      <c r="AT16" s="95"/>
      <c r="AU16" s="245"/>
      <c r="AV16" s="259"/>
      <c r="AW16" s="61"/>
      <c r="AX16" s="61"/>
      <c r="AY16" s="61"/>
      <c r="AZ16" s="260"/>
      <c r="BA16" s="259"/>
      <c r="BB16" s="61"/>
      <c r="BC16" s="61"/>
      <c r="BD16" s="61"/>
      <c r="BE16" s="253"/>
      <c r="BF16" s="259"/>
      <c r="BG16" s="347"/>
      <c r="BH16" s="347"/>
      <c r="BI16" s="347"/>
      <c r="BJ16" s="348"/>
      <c r="BK16" s="268"/>
      <c r="BL16" s="62"/>
      <c r="BM16" s="62"/>
      <c r="BN16" s="62"/>
      <c r="BO16" s="272"/>
      <c r="BP16" s="268"/>
      <c r="BQ16" s="254"/>
      <c r="BR16" s="254"/>
      <c r="BS16" s="254"/>
      <c r="BT16" s="274"/>
      <c r="BU16" s="268"/>
      <c r="BV16" s="254"/>
      <c r="BW16" s="254"/>
      <c r="BX16" s="254"/>
      <c r="BY16" s="274"/>
      <c r="BZ16" s="268"/>
      <c r="CA16" s="62"/>
      <c r="CB16" s="62"/>
      <c r="CC16" s="62"/>
      <c r="CD16" s="265"/>
      <c r="CE16" s="268"/>
      <c r="CF16" s="62"/>
      <c r="CG16" s="62"/>
      <c r="CH16" s="62"/>
      <c r="CI16" s="272"/>
      <c r="CJ16" s="268"/>
      <c r="CK16" s="254"/>
      <c r="CL16" s="254"/>
      <c r="CM16" s="254"/>
      <c r="CN16" s="352"/>
      <c r="CO16" s="300"/>
      <c r="CP16" s="355"/>
      <c r="CQ16" s="279"/>
      <c r="CR16" s="372"/>
      <c r="CS16" s="361"/>
      <c r="CT16" s="63"/>
      <c r="CU16" s="63"/>
      <c r="CV16" s="63"/>
      <c r="CW16" s="63"/>
      <c r="CX16" s="362"/>
      <c r="CY16" s="361"/>
      <c r="CZ16" s="63"/>
      <c r="DA16" s="63"/>
      <c r="DB16" s="63"/>
      <c r="DC16" s="63"/>
      <c r="DD16" s="362"/>
      <c r="DE16" s="361"/>
      <c r="DF16" s="63"/>
      <c r="DG16" s="63"/>
      <c r="DH16" s="63"/>
      <c r="DI16" s="63"/>
      <c r="DJ16" s="362"/>
      <c r="DK16" s="375"/>
      <c r="DL16" s="366"/>
      <c r="DM16" s="366"/>
      <c r="DN16" s="369"/>
      <c r="DO16" s="366"/>
      <c r="DP16" s="366"/>
      <c r="DQ16" s="289"/>
      <c r="DR16" s="64"/>
      <c r="DS16" s="64"/>
      <c r="DT16" s="64"/>
      <c r="DU16" s="292"/>
      <c r="DV16" s="289"/>
      <c r="DW16" s="64"/>
      <c r="DX16" s="64"/>
      <c r="DY16" s="64"/>
      <c r="DZ16" s="133"/>
      <c r="EA16" s="289"/>
      <c r="EB16" s="377"/>
      <c r="EC16" s="377"/>
      <c r="ED16" s="377"/>
      <c r="EE16" s="378"/>
      <c r="EF16" s="279"/>
      <c r="EG16" s="292"/>
      <c r="EH16" s="298"/>
      <c r="EI16" s="300"/>
      <c r="EJ16" s="289"/>
      <c r="EK16" s="64"/>
      <c r="EL16" s="64"/>
      <c r="EM16" s="64"/>
      <c r="EN16" s="292"/>
      <c r="EO16" s="289"/>
      <c r="EP16" s="64"/>
      <c r="EQ16" s="64"/>
      <c r="ER16" s="64"/>
      <c r="ES16" s="133"/>
      <c r="ET16" s="289"/>
      <c r="EU16" s="377"/>
      <c r="EV16" s="377"/>
      <c r="EW16" s="377"/>
      <c r="EX16" s="378"/>
      <c r="EY16" s="279"/>
      <c r="EZ16" s="64"/>
      <c r="FA16" s="133"/>
      <c r="GO16" s="65" t="str">
        <f>'EFH weibliche Schülerinnen'!B72</f>
        <v>W_Name14</v>
      </c>
      <c r="GU16" s="65" t="s">
        <v>19</v>
      </c>
      <c r="GV16" s="65" t="s">
        <v>21</v>
      </c>
    </row>
    <row r="17" spans="1:204" s="65" customFormat="1" x14ac:dyDescent="0.35">
      <c r="A17" s="26" t="s">
        <v>881</v>
      </c>
      <c r="B17" s="72"/>
      <c r="C17" s="59"/>
      <c r="D17" s="59"/>
      <c r="E17" s="59"/>
      <c r="F17" s="309"/>
      <c r="G17" s="73"/>
      <c r="H17" s="72"/>
      <c r="I17" s="59"/>
      <c r="J17" s="59"/>
      <c r="K17" s="59"/>
      <c r="L17" s="309"/>
      <c r="M17" s="72"/>
      <c r="N17" s="59"/>
      <c r="O17" s="59"/>
      <c r="P17" s="59"/>
      <c r="Q17" s="73"/>
      <c r="R17" s="95"/>
      <c r="S17" s="95"/>
      <c r="T17" s="95"/>
      <c r="U17" s="95"/>
      <c r="V17" s="245"/>
      <c r="W17" s="74"/>
      <c r="X17" s="95"/>
      <c r="Y17" s="95"/>
      <c r="Z17" s="95"/>
      <c r="AA17" s="245"/>
      <c r="AB17" s="74"/>
      <c r="AC17" s="95"/>
      <c r="AD17" s="95"/>
      <c r="AE17" s="95"/>
      <c r="AF17" s="245"/>
      <c r="AG17" s="95"/>
      <c r="AH17" s="95"/>
      <c r="AI17" s="95"/>
      <c r="AJ17" s="95"/>
      <c r="AK17" s="251"/>
      <c r="AL17" s="74"/>
      <c r="AM17" s="60"/>
      <c r="AN17" s="60"/>
      <c r="AO17" s="60"/>
      <c r="AP17" s="251"/>
      <c r="AQ17" s="74"/>
      <c r="AR17" s="95"/>
      <c r="AS17" s="95"/>
      <c r="AT17" s="95"/>
      <c r="AU17" s="245"/>
      <c r="AV17" s="259"/>
      <c r="AW17" s="61"/>
      <c r="AX17" s="61"/>
      <c r="AY17" s="61"/>
      <c r="AZ17" s="260"/>
      <c r="BA17" s="259"/>
      <c r="BB17" s="61"/>
      <c r="BC17" s="61"/>
      <c r="BD17" s="61"/>
      <c r="BE17" s="253"/>
      <c r="BF17" s="259"/>
      <c r="BG17" s="347"/>
      <c r="BH17" s="347"/>
      <c r="BI17" s="347"/>
      <c r="BJ17" s="348"/>
      <c r="BK17" s="268"/>
      <c r="BL17" s="62"/>
      <c r="BM17" s="62"/>
      <c r="BN17" s="62"/>
      <c r="BO17" s="272"/>
      <c r="BP17" s="268"/>
      <c r="BQ17" s="254"/>
      <c r="BR17" s="254"/>
      <c r="BS17" s="254"/>
      <c r="BT17" s="274"/>
      <c r="BU17" s="268"/>
      <c r="BV17" s="254"/>
      <c r="BW17" s="254"/>
      <c r="BX17" s="254"/>
      <c r="BY17" s="274"/>
      <c r="BZ17" s="268"/>
      <c r="CA17" s="62"/>
      <c r="CB17" s="62"/>
      <c r="CC17" s="62"/>
      <c r="CD17" s="265"/>
      <c r="CE17" s="268"/>
      <c r="CF17" s="62"/>
      <c r="CG17" s="62"/>
      <c r="CH17" s="62"/>
      <c r="CI17" s="272"/>
      <c r="CJ17" s="268"/>
      <c r="CK17" s="254"/>
      <c r="CL17" s="254"/>
      <c r="CM17" s="254"/>
      <c r="CN17" s="352"/>
      <c r="CO17" s="300"/>
      <c r="CP17" s="355"/>
      <c r="CQ17" s="279"/>
      <c r="CR17" s="372"/>
      <c r="CS17" s="361"/>
      <c r="CT17" s="63"/>
      <c r="CU17" s="63"/>
      <c r="CV17" s="63"/>
      <c r="CW17" s="63"/>
      <c r="CX17" s="362"/>
      <c r="CY17" s="361"/>
      <c r="CZ17" s="63"/>
      <c r="DA17" s="63"/>
      <c r="DB17" s="63"/>
      <c r="DC17" s="63"/>
      <c r="DD17" s="362"/>
      <c r="DE17" s="361"/>
      <c r="DF17" s="63"/>
      <c r="DG17" s="63"/>
      <c r="DH17" s="63"/>
      <c r="DI17" s="63"/>
      <c r="DJ17" s="362"/>
      <c r="DK17" s="375"/>
      <c r="DL17" s="366"/>
      <c r="DM17" s="366"/>
      <c r="DN17" s="369"/>
      <c r="DO17" s="366"/>
      <c r="DP17" s="366"/>
      <c r="DQ17" s="289"/>
      <c r="DR17" s="64"/>
      <c r="DS17" s="64"/>
      <c r="DT17" s="64"/>
      <c r="DU17" s="292"/>
      <c r="DV17" s="289"/>
      <c r="DW17" s="64"/>
      <c r="DX17" s="64"/>
      <c r="DY17" s="64"/>
      <c r="DZ17" s="133"/>
      <c r="EA17" s="289"/>
      <c r="EB17" s="377"/>
      <c r="EC17" s="377"/>
      <c r="ED17" s="377"/>
      <c r="EE17" s="378"/>
      <c r="EF17" s="279"/>
      <c r="EG17" s="292"/>
      <c r="EH17" s="298"/>
      <c r="EI17" s="300"/>
      <c r="EJ17" s="289"/>
      <c r="EK17" s="64"/>
      <c r="EL17" s="64"/>
      <c r="EM17" s="64"/>
      <c r="EN17" s="292"/>
      <c r="EO17" s="289"/>
      <c r="EP17" s="64"/>
      <c r="EQ17" s="64"/>
      <c r="ER17" s="64"/>
      <c r="ES17" s="133"/>
      <c r="ET17" s="289"/>
      <c r="EU17" s="377"/>
      <c r="EV17" s="377"/>
      <c r="EW17" s="377"/>
      <c r="EX17" s="378"/>
      <c r="EY17" s="279"/>
      <c r="EZ17" s="64"/>
      <c r="FA17" s="133"/>
      <c r="GO17" s="65" t="str">
        <f>'EFH weibliche Schülerinnen'!B73</f>
        <v>W_Name15</v>
      </c>
      <c r="GU17" s="65" t="s">
        <v>20</v>
      </c>
      <c r="GV17" s="65" t="s">
        <v>22</v>
      </c>
    </row>
    <row r="18" spans="1:204" s="65" customFormat="1" x14ac:dyDescent="0.35">
      <c r="A18" s="26" t="s">
        <v>882</v>
      </c>
      <c r="B18" s="72"/>
      <c r="C18" s="59"/>
      <c r="D18" s="59"/>
      <c r="E18" s="59"/>
      <c r="F18" s="309"/>
      <c r="G18" s="73"/>
      <c r="H18" s="72"/>
      <c r="I18" s="59"/>
      <c r="J18" s="59"/>
      <c r="K18" s="59"/>
      <c r="L18" s="309"/>
      <c r="M18" s="72"/>
      <c r="N18" s="59"/>
      <c r="O18" s="59"/>
      <c r="P18" s="59"/>
      <c r="Q18" s="73"/>
      <c r="R18" s="95"/>
      <c r="S18" s="95"/>
      <c r="T18" s="95"/>
      <c r="U18" s="95"/>
      <c r="V18" s="245"/>
      <c r="W18" s="74"/>
      <c r="X18" s="95"/>
      <c r="Y18" s="95"/>
      <c r="Z18" s="95"/>
      <c r="AA18" s="245"/>
      <c r="AB18" s="74"/>
      <c r="AC18" s="95"/>
      <c r="AD18" s="95"/>
      <c r="AE18" s="95"/>
      <c r="AF18" s="245"/>
      <c r="AG18" s="95"/>
      <c r="AH18" s="95"/>
      <c r="AI18" s="95"/>
      <c r="AJ18" s="95"/>
      <c r="AK18" s="251"/>
      <c r="AL18" s="74"/>
      <c r="AM18" s="60"/>
      <c r="AN18" s="60"/>
      <c r="AO18" s="60"/>
      <c r="AP18" s="251"/>
      <c r="AQ18" s="74"/>
      <c r="AR18" s="95"/>
      <c r="AS18" s="95"/>
      <c r="AT18" s="95"/>
      <c r="AU18" s="245"/>
      <c r="AV18" s="259"/>
      <c r="AW18" s="61"/>
      <c r="AX18" s="61"/>
      <c r="AY18" s="61"/>
      <c r="AZ18" s="260"/>
      <c r="BA18" s="259"/>
      <c r="BB18" s="61"/>
      <c r="BC18" s="61"/>
      <c r="BD18" s="61"/>
      <c r="BE18" s="253"/>
      <c r="BF18" s="259"/>
      <c r="BG18" s="347"/>
      <c r="BH18" s="347"/>
      <c r="BI18" s="347"/>
      <c r="BJ18" s="348"/>
      <c r="BK18" s="268"/>
      <c r="BL18" s="62"/>
      <c r="BM18" s="62"/>
      <c r="BN18" s="62"/>
      <c r="BO18" s="272"/>
      <c r="BP18" s="268"/>
      <c r="BQ18" s="254"/>
      <c r="BR18" s="254"/>
      <c r="BS18" s="254"/>
      <c r="BT18" s="274"/>
      <c r="BU18" s="268"/>
      <c r="BV18" s="254"/>
      <c r="BW18" s="254"/>
      <c r="BX18" s="254"/>
      <c r="BY18" s="274"/>
      <c r="BZ18" s="268"/>
      <c r="CA18" s="62"/>
      <c r="CB18" s="62"/>
      <c r="CC18" s="62"/>
      <c r="CD18" s="265"/>
      <c r="CE18" s="268"/>
      <c r="CF18" s="62"/>
      <c r="CG18" s="62"/>
      <c r="CH18" s="62"/>
      <c r="CI18" s="272"/>
      <c r="CJ18" s="268"/>
      <c r="CK18" s="254"/>
      <c r="CL18" s="254"/>
      <c r="CM18" s="254"/>
      <c r="CN18" s="352"/>
      <c r="CO18" s="300"/>
      <c r="CP18" s="355"/>
      <c r="CQ18" s="279"/>
      <c r="CR18" s="372"/>
      <c r="CS18" s="361"/>
      <c r="CT18" s="63"/>
      <c r="CU18" s="63"/>
      <c r="CV18" s="63"/>
      <c r="CW18" s="63"/>
      <c r="CX18" s="362"/>
      <c r="CY18" s="361"/>
      <c r="CZ18" s="63"/>
      <c r="DA18" s="63"/>
      <c r="DB18" s="63"/>
      <c r="DC18" s="63"/>
      <c r="DD18" s="362"/>
      <c r="DE18" s="361"/>
      <c r="DF18" s="63"/>
      <c r="DG18" s="63"/>
      <c r="DH18" s="63"/>
      <c r="DI18" s="63"/>
      <c r="DJ18" s="362"/>
      <c r="DK18" s="375"/>
      <c r="DL18" s="366"/>
      <c r="DM18" s="366"/>
      <c r="DN18" s="369"/>
      <c r="DO18" s="366"/>
      <c r="DP18" s="366"/>
      <c r="DQ18" s="289"/>
      <c r="DR18" s="64"/>
      <c r="DS18" s="64"/>
      <c r="DT18" s="64"/>
      <c r="DU18" s="292"/>
      <c r="DV18" s="289"/>
      <c r="DW18" s="64"/>
      <c r="DX18" s="64"/>
      <c r="DY18" s="64"/>
      <c r="DZ18" s="133"/>
      <c r="EA18" s="289"/>
      <c r="EB18" s="377"/>
      <c r="EC18" s="377"/>
      <c r="ED18" s="377"/>
      <c r="EE18" s="378"/>
      <c r="EF18" s="279"/>
      <c r="EG18" s="292"/>
      <c r="EH18" s="298"/>
      <c r="EI18" s="300"/>
      <c r="EJ18" s="289"/>
      <c r="EK18" s="64"/>
      <c r="EL18" s="64"/>
      <c r="EM18" s="64"/>
      <c r="EN18" s="292"/>
      <c r="EO18" s="289"/>
      <c r="EP18" s="64"/>
      <c r="EQ18" s="64"/>
      <c r="ER18" s="64"/>
      <c r="ES18" s="133"/>
      <c r="ET18" s="289"/>
      <c r="EU18" s="377"/>
      <c r="EV18" s="377"/>
      <c r="EW18" s="377"/>
      <c r="EX18" s="378"/>
      <c r="EY18" s="279"/>
      <c r="EZ18" s="64"/>
      <c r="FA18" s="133"/>
      <c r="GO18" s="65" t="str">
        <f>'EFH weibliche Schülerinnen'!B74</f>
        <v>W_Name16</v>
      </c>
      <c r="GV18" s="65" t="s">
        <v>23</v>
      </c>
    </row>
    <row r="19" spans="1:204" s="65" customFormat="1" x14ac:dyDescent="0.35">
      <c r="A19" s="26" t="s">
        <v>883</v>
      </c>
      <c r="B19" s="72"/>
      <c r="C19" s="59"/>
      <c r="D19" s="59"/>
      <c r="E19" s="59"/>
      <c r="F19" s="309"/>
      <c r="G19" s="73"/>
      <c r="H19" s="72"/>
      <c r="I19" s="59"/>
      <c r="J19" s="59"/>
      <c r="K19" s="59"/>
      <c r="L19" s="309"/>
      <c r="M19" s="72"/>
      <c r="N19" s="59"/>
      <c r="O19" s="59"/>
      <c r="P19" s="59"/>
      <c r="Q19" s="73"/>
      <c r="R19" s="95"/>
      <c r="S19" s="95"/>
      <c r="T19" s="95"/>
      <c r="U19" s="95"/>
      <c r="V19" s="245"/>
      <c r="W19" s="74"/>
      <c r="X19" s="95"/>
      <c r="Y19" s="95"/>
      <c r="Z19" s="95"/>
      <c r="AA19" s="245"/>
      <c r="AB19" s="74"/>
      <c r="AC19" s="95"/>
      <c r="AD19" s="95"/>
      <c r="AE19" s="95"/>
      <c r="AF19" s="245"/>
      <c r="AG19" s="95"/>
      <c r="AH19" s="95"/>
      <c r="AI19" s="95"/>
      <c r="AJ19" s="95"/>
      <c r="AK19" s="251"/>
      <c r="AL19" s="74"/>
      <c r="AM19" s="60"/>
      <c r="AN19" s="60"/>
      <c r="AO19" s="60"/>
      <c r="AP19" s="251"/>
      <c r="AQ19" s="74"/>
      <c r="AR19" s="95"/>
      <c r="AS19" s="95"/>
      <c r="AT19" s="95"/>
      <c r="AU19" s="245"/>
      <c r="AV19" s="259"/>
      <c r="AW19" s="61"/>
      <c r="AX19" s="61"/>
      <c r="AY19" s="61"/>
      <c r="AZ19" s="260"/>
      <c r="BA19" s="259"/>
      <c r="BB19" s="61"/>
      <c r="BC19" s="61"/>
      <c r="BD19" s="61"/>
      <c r="BE19" s="253"/>
      <c r="BF19" s="259"/>
      <c r="BG19" s="347"/>
      <c r="BH19" s="347"/>
      <c r="BI19" s="347"/>
      <c r="BJ19" s="348"/>
      <c r="BK19" s="268"/>
      <c r="BL19" s="62"/>
      <c r="BM19" s="62"/>
      <c r="BN19" s="62"/>
      <c r="BO19" s="272"/>
      <c r="BP19" s="268"/>
      <c r="BQ19" s="254"/>
      <c r="BR19" s="254"/>
      <c r="BS19" s="254"/>
      <c r="BT19" s="274"/>
      <c r="BU19" s="268"/>
      <c r="BV19" s="254"/>
      <c r="BW19" s="254"/>
      <c r="BX19" s="254"/>
      <c r="BY19" s="274"/>
      <c r="BZ19" s="268"/>
      <c r="CA19" s="62"/>
      <c r="CB19" s="62"/>
      <c r="CC19" s="62"/>
      <c r="CD19" s="265"/>
      <c r="CE19" s="268"/>
      <c r="CF19" s="62"/>
      <c r="CG19" s="62"/>
      <c r="CH19" s="62"/>
      <c r="CI19" s="272"/>
      <c r="CJ19" s="268"/>
      <c r="CK19" s="254"/>
      <c r="CL19" s="254"/>
      <c r="CM19" s="254"/>
      <c r="CN19" s="352"/>
      <c r="CO19" s="300"/>
      <c r="CP19" s="355"/>
      <c r="CQ19" s="279"/>
      <c r="CR19" s="372"/>
      <c r="CS19" s="361"/>
      <c r="CT19" s="63"/>
      <c r="CU19" s="63"/>
      <c r="CV19" s="63"/>
      <c r="CW19" s="63"/>
      <c r="CX19" s="362"/>
      <c r="CY19" s="361"/>
      <c r="CZ19" s="63"/>
      <c r="DA19" s="63"/>
      <c r="DB19" s="63"/>
      <c r="DC19" s="63"/>
      <c r="DD19" s="362"/>
      <c r="DE19" s="361"/>
      <c r="DF19" s="63"/>
      <c r="DG19" s="63"/>
      <c r="DH19" s="63"/>
      <c r="DI19" s="63"/>
      <c r="DJ19" s="362"/>
      <c r="DK19" s="375"/>
      <c r="DL19" s="366"/>
      <c r="DM19" s="366"/>
      <c r="DN19" s="369"/>
      <c r="DO19" s="366"/>
      <c r="DP19" s="366"/>
      <c r="DQ19" s="289"/>
      <c r="DR19" s="64"/>
      <c r="DS19" s="64"/>
      <c r="DT19" s="64"/>
      <c r="DU19" s="292"/>
      <c r="DV19" s="289"/>
      <c r="DW19" s="64"/>
      <c r="DX19" s="64"/>
      <c r="DY19" s="64"/>
      <c r="DZ19" s="133"/>
      <c r="EA19" s="289"/>
      <c r="EB19" s="377"/>
      <c r="EC19" s="377"/>
      <c r="ED19" s="377"/>
      <c r="EE19" s="378"/>
      <c r="EF19" s="279"/>
      <c r="EG19" s="292"/>
      <c r="EH19" s="298"/>
      <c r="EI19" s="300"/>
      <c r="EJ19" s="289"/>
      <c r="EK19" s="64"/>
      <c r="EL19" s="64"/>
      <c r="EM19" s="64"/>
      <c r="EN19" s="292"/>
      <c r="EO19" s="289"/>
      <c r="EP19" s="64"/>
      <c r="EQ19" s="64"/>
      <c r="ER19" s="64"/>
      <c r="ES19" s="133"/>
      <c r="ET19" s="289"/>
      <c r="EU19" s="377"/>
      <c r="EV19" s="377"/>
      <c r="EW19" s="377"/>
      <c r="EX19" s="378"/>
      <c r="EY19" s="279"/>
      <c r="EZ19" s="64"/>
      <c r="FA19" s="133"/>
      <c r="GO19" s="65" t="str">
        <f>'EFH weibliche Schülerinnen'!B75</f>
        <v>W_Name17</v>
      </c>
    </row>
    <row r="20" spans="1:204" s="65" customFormat="1" x14ac:dyDescent="0.35">
      <c r="A20" s="26" t="s">
        <v>884</v>
      </c>
      <c r="B20" s="72"/>
      <c r="C20" s="59"/>
      <c r="D20" s="59"/>
      <c r="E20" s="59"/>
      <c r="F20" s="309"/>
      <c r="G20" s="73"/>
      <c r="H20" s="72"/>
      <c r="I20" s="59"/>
      <c r="J20" s="59"/>
      <c r="K20" s="59"/>
      <c r="L20" s="309"/>
      <c r="M20" s="72"/>
      <c r="N20" s="59"/>
      <c r="O20" s="59"/>
      <c r="P20" s="59"/>
      <c r="Q20" s="73"/>
      <c r="R20" s="95"/>
      <c r="S20" s="95"/>
      <c r="T20" s="95"/>
      <c r="U20" s="95"/>
      <c r="V20" s="245"/>
      <c r="W20" s="74"/>
      <c r="X20" s="95"/>
      <c r="Y20" s="95"/>
      <c r="Z20" s="95"/>
      <c r="AA20" s="245"/>
      <c r="AB20" s="74"/>
      <c r="AC20" s="95"/>
      <c r="AD20" s="95"/>
      <c r="AE20" s="95"/>
      <c r="AF20" s="245"/>
      <c r="AG20" s="95"/>
      <c r="AH20" s="95"/>
      <c r="AI20" s="95"/>
      <c r="AJ20" s="95"/>
      <c r="AK20" s="251"/>
      <c r="AL20" s="74"/>
      <c r="AM20" s="60"/>
      <c r="AN20" s="60"/>
      <c r="AO20" s="60"/>
      <c r="AP20" s="251"/>
      <c r="AQ20" s="74"/>
      <c r="AR20" s="95"/>
      <c r="AS20" s="95"/>
      <c r="AT20" s="95"/>
      <c r="AU20" s="245"/>
      <c r="AV20" s="259"/>
      <c r="AW20" s="61"/>
      <c r="AX20" s="61"/>
      <c r="AY20" s="61"/>
      <c r="AZ20" s="260"/>
      <c r="BA20" s="259"/>
      <c r="BB20" s="61"/>
      <c r="BC20" s="61"/>
      <c r="BD20" s="61"/>
      <c r="BE20" s="253"/>
      <c r="BF20" s="259"/>
      <c r="BG20" s="347"/>
      <c r="BH20" s="347"/>
      <c r="BI20" s="347"/>
      <c r="BJ20" s="348"/>
      <c r="BK20" s="268"/>
      <c r="BL20" s="62"/>
      <c r="BM20" s="62"/>
      <c r="BN20" s="62"/>
      <c r="BO20" s="272"/>
      <c r="BP20" s="268"/>
      <c r="BQ20" s="254"/>
      <c r="BR20" s="254"/>
      <c r="BS20" s="254"/>
      <c r="BT20" s="274"/>
      <c r="BU20" s="268"/>
      <c r="BV20" s="254"/>
      <c r="BW20" s="254"/>
      <c r="BX20" s="254"/>
      <c r="BY20" s="274"/>
      <c r="BZ20" s="268"/>
      <c r="CA20" s="62"/>
      <c r="CB20" s="62"/>
      <c r="CC20" s="62"/>
      <c r="CD20" s="265"/>
      <c r="CE20" s="268"/>
      <c r="CF20" s="62"/>
      <c r="CG20" s="62"/>
      <c r="CH20" s="62"/>
      <c r="CI20" s="272"/>
      <c r="CJ20" s="268"/>
      <c r="CK20" s="254"/>
      <c r="CL20" s="254"/>
      <c r="CM20" s="254"/>
      <c r="CN20" s="352"/>
      <c r="CO20" s="300"/>
      <c r="CP20" s="355"/>
      <c r="CQ20" s="279"/>
      <c r="CR20" s="372"/>
      <c r="CS20" s="361"/>
      <c r="CT20" s="63"/>
      <c r="CU20" s="63"/>
      <c r="CV20" s="63"/>
      <c r="CW20" s="63"/>
      <c r="CX20" s="362"/>
      <c r="CY20" s="361"/>
      <c r="CZ20" s="63"/>
      <c r="DA20" s="63"/>
      <c r="DB20" s="63"/>
      <c r="DC20" s="63"/>
      <c r="DD20" s="362"/>
      <c r="DE20" s="361"/>
      <c r="DF20" s="63"/>
      <c r="DG20" s="63"/>
      <c r="DH20" s="63"/>
      <c r="DI20" s="63"/>
      <c r="DJ20" s="362"/>
      <c r="DK20" s="375"/>
      <c r="DL20" s="366"/>
      <c r="DM20" s="366"/>
      <c r="DN20" s="369"/>
      <c r="DO20" s="366"/>
      <c r="DP20" s="366"/>
      <c r="DQ20" s="289"/>
      <c r="DR20" s="64"/>
      <c r="DS20" s="64"/>
      <c r="DT20" s="64"/>
      <c r="DU20" s="292"/>
      <c r="DV20" s="289"/>
      <c r="DW20" s="64"/>
      <c r="DX20" s="64"/>
      <c r="DY20" s="64"/>
      <c r="DZ20" s="133"/>
      <c r="EA20" s="289"/>
      <c r="EB20" s="377"/>
      <c r="EC20" s="377"/>
      <c r="ED20" s="377"/>
      <c r="EE20" s="378"/>
      <c r="EF20" s="279"/>
      <c r="EG20" s="292"/>
      <c r="EH20" s="298"/>
      <c r="EI20" s="300"/>
      <c r="EJ20" s="289"/>
      <c r="EK20" s="64"/>
      <c r="EL20" s="64"/>
      <c r="EM20" s="64"/>
      <c r="EN20" s="292"/>
      <c r="EO20" s="289"/>
      <c r="EP20" s="64"/>
      <c r="EQ20" s="64"/>
      <c r="ER20" s="64"/>
      <c r="ES20" s="133"/>
      <c r="ET20" s="289"/>
      <c r="EU20" s="377"/>
      <c r="EV20" s="377"/>
      <c r="EW20" s="377"/>
      <c r="EX20" s="378"/>
      <c r="EY20" s="279"/>
      <c r="EZ20" s="64"/>
      <c r="FA20" s="133"/>
      <c r="GO20" s="65" t="str">
        <f>'EFH weibliche Schülerinnen'!B76</f>
        <v>W_Name18</v>
      </c>
    </row>
    <row r="21" spans="1:204" s="65" customFormat="1" x14ac:dyDescent="0.35">
      <c r="A21" s="26" t="s">
        <v>885</v>
      </c>
      <c r="B21" s="72"/>
      <c r="C21" s="59"/>
      <c r="D21" s="59"/>
      <c r="E21" s="59"/>
      <c r="F21" s="309"/>
      <c r="G21" s="73"/>
      <c r="H21" s="72"/>
      <c r="I21" s="59"/>
      <c r="J21" s="59"/>
      <c r="K21" s="59"/>
      <c r="L21" s="309"/>
      <c r="M21" s="72"/>
      <c r="N21" s="59"/>
      <c r="O21" s="59"/>
      <c r="P21" s="59"/>
      <c r="Q21" s="73"/>
      <c r="R21" s="95"/>
      <c r="S21" s="95"/>
      <c r="T21" s="95"/>
      <c r="U21" s="95"/>
      <c r="V21" s="245"/>
      <c r="W21" s="74"/>
      <c r="X21" s="95"/>
      <c r="Y21" s="95"/>
      <c r="Z21" s="95"/>
      <c r="AA21" s="245"/>
      <c r="AB21" s="74"/>
      <c r="AC21" s="95"/>
      <c r="AD21" s="95"/>
      <c r="AE21" s="95"/>
      <c r="AF21" s="245"/>
      <c r="AG21" s="95"/>
      <c r="AH21" s="95"/>
      <c r="AI21" s="95"/>
      <c r="AJ21" s="95"/>
      <c r="AK21" s="251"/>
      <c r="AL21" s="74"/>
      <c r="AM21" s="60"/>
      <c r="AN21" s="60"/>
      <c r="AO21" s="60"/>
      <c r="AP21" s="251"/>
      <c r="AQ21" s="74"/>
      <c r="AR21" s="95"/>
      <c r="AS21" s="95"/>
      <c r="AT21" s="95"/>
      <c r="AU21" s="245"/>
      <c r="AV21" s="259"/>
      <c r="AW21" s="61"/>
      <c r="AX21" s="61"/>
      <c r="AY21" s="61"/>
      <c r="AZ21" s="260"/>
      <c r="BA21" s="259"/>
      <c r="BB21" s="61"/>
      <c r="BC21" s="61"/>
      <c r="BD21" s="61"/>
      <c r="BE21" s="253"/>
      <c r="BF21" s="259"/>
      <c r="BG21" s="347"/>
      <c r="BH21" s="347"/>
      <c r="BI21" s="347"/>
      <c r="BJ21" s="348"/>
      <c r="BK21" s="268"/>
      <c r="BL21" s="62"/>
      <c r="BM21" s="62"/>
      <c r="BN21" s="62"/>
      <c r="BO21" s="272"/>
      <c r="BP21" s="268"/>
      <c r="BQ21" s="254"/>
      <c r="BR21" s="254"/>
      <c r="BS21" s="254"/>
      <c r="BT21" s="274"/>
      <c r="BU21" s="268"/>
      <c r="BV21" s="254"/>
      <c r="BW21" s="254"/>
      <c r="BX21" s="254"/>
      <c r="BY21" s="274"/>
      <c r="BZ21" s="268"/>
      <c r="CA21" s="62"/>
      <c r="CB21" s="62"/>
      <c r="CC21" s="62"/>
      <c r="CD21" s="265"/>
      <c r="CE21" s="268"/>
      <c r="CF21" s="62"/>
      <c r="CG21" s="62"/>
      <c r="CH21" s="62"/>
      <c r="CI21" s="272"/>
      <c r="CJ21" s="268"/>
      <c r="CK21" s="254"/>
      <c r="CL21" s="254"/>
      <c r="CM21" s="254"/>
      <c r="CN21" s="352"/>
      <c r="CO21" s="300"/>
      <c r="CP21" s="355"/>
      <c r="CQ21" s="279"/>
      <c r="CR21" s="372"/>
      <c r="CS21" s="361"/>
      <c r="CT21" s="63"/>
      <c r="CU21" s="63"/>
      <c r="CV21" s="63"/>
      <c r="CW21" s="63"/>
      <c r="CX21" s="362"/>
      <c r="CY21" s="361"/>
      <c r="CZ21" s="63"/>
      <c r="DA21" s="63"/>
      <c r="DB21" s="63"/>
      <c r="DC21" s="63"/>
      <c r="DD21" s="362"/>
      <c r="DE21" s="361"/>
      <c r="DF21" s="63"/>
      <c r="DG21" s="63"/>
      <c r="DH21" s="63"/>
      <c r="DI21" s="63"/>
      <c r="DJ21" s="362"/>
      <c r="DK21" s="375"/>
      <c r="DL21" s="366"/>
      <c r="DM21" s="366"/>
      <c r="DN21" s="369"/>
      <c r="DO21" s="366"/>
      <c r="DP21" s="366"/>
      <c r="DQ21" s="289"/>
      <c r="DR21" s="64"/>
      <c r="DS21" s="64"/>
      <c r="DT21" s="64"/>
      <c r="DU21" s="292"/>
      <c r="DV21" s="289"/>
      <c r="DW21" s="64"/>
      <c r="DX21" s="64"/>
      <c r="DY21" s="64"/>
      <c r="DZ21" s="133"/>
      <c r="EA21" s="289"/>
      <c r="EB21" s="377"/>
      <c r="EC21" s="377"/>
      <c r="ED21" s="377"/>
      <c r="EE21" s="378"/>
      <c r="EF21" s="279"/>
      <c r="EG21" s="292"/>
      <c r="EH21" s="298"/>
      <c r="EI21" s="300"/>
      <c r="EJ21" s="289"/>
      <c r="EK21" s="64"/>
      <c r="EL21" s="64"/>
      <c r="EM21" s="64"/>
      <c r="EN21" s="292"/>
      <c r="EO21" s="289"/>
      <c r="EP21" s="64"/>
      <c r="EQ21" s="64"/>
      <c r="ER21" s="64"/>
      <c r="ES21" s="133"/>
      <c r="ET21" s="289"/>
      <c r="EU21" s="377"/>
      <c r="EV21" s="377"/>
      <c r="EW21" s="377"/>
      <c r="EX21" s="378"/>
      <c r="EY21" s="279"/>
      <c r="EZ21" s="64"/>
      <c r="FA21" s="133"/>
      <c r="GO21" s="65" t="str">
        <f>'EFH weibliche Schülerinnen'!B77</f>
        <v>W_Name19</v>
      </c>
    </row>
    <row r="22" spans="1:204" s="65" customFormat="1" x14ac:dyDescent="0.35">
      <c r="A22" s="26" t="s">
        <v>886</v>
      </c>
      <c r="B22" s="72"/>
      <c r="C22" s="59"/>
      <c r="D22" s="59"/>
      <c r="E22" s="59"/>
      <c r="F22" s="309"/>
      <c r="G22" s="73"/>
      <c r="H22" s="72"/>
      <c r="I22" s="59"/>
      <c r="J22" s="59"/>
      <c r="K22" s="59"/>
      <c r="L22" s="309"/>
      <c r="M22" s="72"/>
      <c r="N22" s="59"/>
      <c r="O22" s="59"/>
      <c r="P22" s="59"/>
      <c r="Q22" s="73"/>
      <c r="R22" s="95"/>
      <c r="S22" s="95"/>
      <c r="T22" s="95"/>
      <c r="U22" s="95"/>
      <c r="V22" s="245"/>
      <c r="W22" s="74"/>
      <c r="X22" s="95"/>
      <c r="Y22" s="95"/>
      <c r="Z22" s="95"/>
      <c r="AA22" s="245"/>
      <c r="AB22" s="74"/>
      <c r="AC22" s="95"/>
      <c r="AD22" s="95"/>
      <c r="AE22" s="95"/>
      <c r="AF22" s="245"/>
      <c r="AG22" s="95"/>
      <c r="AH22" s="95"/>
      <c r="AI22" s="95"/>
      <c r="AJ22" s="95"/>
      <c r="AK22" s="251"/>
      <c r="AL22" s="74"/>
      <c r="AM22" s="60"/>
      <c r="AN22" s="60"/>
      <c r="AO22" s="60"/>
      <c r="AP22" s="251"/>
      <c r="AQ22" s="74"/>
      <c r="AR22" s="95"/>
      <c r="AS22" s="95"/>
      <c r="AT22" s="95"/>
      <c r="AU22" s="245"/>
      <c r="AV22" s="259"/>
      <c r="AW22" s="61"/>
      <c r="AX22" s="61"/>
      <c r="AY22" s="61"/>
      <c r="AZ22" s="260"/>
      <c r="BA22" s="259"/>
      <c r="BB22" s="61"/>
      <c r="BC22" s="61"/>
      <c r="BD22" s="61"/>
      <c r="BE22" s="253"/>
      <c r="BF22" s="259"/>
      <c r="BG22" s="347"/>
      <c r="BH22" s="347"/>
      <c r="BI22" s="347"/>
      <c r="BJ22" s="348"/>
      <c r="BK22" s="268"/>
      <c r="BL22" s="62"/>
      <c r="BM22" s="62"/>
      <c r="BN22" s="62"/>
      <c r="BO22" s="272"/>
      <c r="BP22" s="268"/>
      <c r="BQ22" s="254"/>
      <c r="BR22" s="254"/>
      <c r="BS22" s="254"/>
      <c r="BT22" s="274"/>
      <c r="BU22" s="268"/>
      <c r="BV22" s="254"/>
      <c r="BW22" s="254"/>
      <c r="BX22" s="254"/>
      <c r="BY22" s="274"/>
      <c r="BZ22" s="268"/>
      <c r="CA22" s="62"/>
      <c r="CB22" s="62"/>
      <c r="CC22" s="62"/>
      <c r="CD22" s="265"/>
      <c r="CE22" s="268"/>
      <c r="CF22" s="62"/>
      <c r="CG22" s="62"/>
      <c r="CH22" s="62"/>
      <c r="CI22" s="272"/>
      <c r="CJ22" s="268"/>
      <c r="CK22" s="254"/>
      <c r="CL22" s="254"/>
      <c r="CM22" s="254"/>
      <c r="CN22" s="352"/>
      <c r="CO22" s="300"/>
      <c r="CP22" s="355"/>
      <c r="CQ22" s="279"/>
      <c r="CR22" s="372"/>
      <c r="CS22" s="361"/>
      <c r="CT22" s="63"/>
      <c r="CU22" s="63"/>
      <c r="CV22" s="63"/>
      <c r="CW22" s="63"/>
      <c r="CX22" s="362"/>
      <c r="CY22" s="361"/>
      <c r="CZ22" s="63"/>
      <c r="DA22" s="63"/>
      <c r="DB22" s="63"/>
      <c r="DC22" s="63"/>
      <c r="DD22" s="362"/>
      <c r="DE22" s="361"/>
      <c r="DF22" s="63"/>
      <c r="DG22" s="63"/>
      <c r="DH22" s="63"/>
      <c r="DI22" s="63"/>
      <c r="DJ22" s="362"/>
      <c r="DK22" s="375"/>
      <c r="DL22" s="366"/>
      <c r="DM22" s="366"/>
      <c r="DN22" s="369"/>
      <c r="DO22" s="366"/>
      <c r="DP22" s="366"/>
      <c r="DQ22" s="289"/>
      <c r="DR22" s="64"/>
      <c r="DS22" s="64"/>
      <c r="DT22" s="64"/>
      <c r="DU22" s="292"/>
      <c r="DV22" s="289"/>
      <c r="DW22" s="64"/>
      <c r="DX22" s="64"/>
      <c r="DY22" s="64"/>
      <c r="DZ22" s="133"/>
      <c r="EA22" s="289"/>
      <c r="EB22" s="377"/>
      <c r="EC22" s="377"/>
      <c r="ED22" s="377"/>
      <c r="EE22" s="378"/>
      <c r="EF22" s="279"/>
      <c r="EG22" s="292"/>
      <c r="EH22" s="298"/>
      <c r="EI22" s="300"/>
      <c r="EJ22" s="289"/>
      <c r="EK22" s="64"/>
      <c r="EL22" s="64"/>
      <c r="EM22" s="64"/>
      <c r="EN22" s="292"/>
      <c r="EO22" s="289"/>
      <c r="EP22" s="64"/>
      <c r="EQ22" s="64"/>
      <c r="ER22" s="64"/>
      <c r="ES22" s="133"/>
      <c r="ET22" s="289"/>
      <c r="EU22" s="377"/>
      <c r="EV22" s="377"/>
      <c r="EW22" s="377"/>
      <c r="EX22" s="378"/>
      <c r="EY22" s="279"/>
      <c r="EZ22" s="64"/>
      <c r="FA22" s="133"/>
      <c r="GO22" s="65" t="str">
        <f>'EFH weibliche Schülerinnen'!B78</f>
        <v>W_Name20</v>
      </c>
    </row>
    <row r="23" spans="1:204" s="65" customFormat="1" x14ac:dyDescent="0.35">
      <c r="A23" s="26" t="s">
        <v>887</v>
      </c>
      <c r="B23" s="72"/>
      <c r="C23" s="59"/>
      <c r="D23" s="59"/>
      <c r="E23" s="59"/>
      <c r="F23" s="309"/>
      <c r="G23" s="73"/>
      <c r="H23" s="72"/>
      <c r="I23" s="59"/>
      <c r="J23" s="59"/>
      <c r="K23" s="59"/>
      <c r="L23" s="309"/>
      <c r="M23" s="72"/>
      <c r="N23" s="59"/>
      <c r="O23" s="59"/>
      <c r="P23" s="59"/>
      <c r="Q23" s="73"/>
      <c r="R23" s="95"/>
      <c r="S23" s="95"/>
      <c r="T23" s="95"/>
      <c r="U23" s="95"/>
      <c r="V23" s="245"/>
      <c r="W23" s="74"/>
      <c r="X23" s="95"/>
      <c r="Y23" s="95"/>
      <c r="Z23" s="95"/>
      <c r="AA23" s="245"/>
      <c r="AB23" s="74"/>
      <c r="AC23" s="95"/>
      <c r="AD23" s="95"/>
      <c r="AE23" s="95"/>
      <c r="AF23" s="245"/>
      <c r="AG23" s="95"/>
      <c r="AH23" s="95"/>
      <c r="AI23" s="95"/>
      <c r="AJ23" s="95"/>
      <c r="AK23" s="251"/>
      <c r="AL23" s="74"/>
      <c r="AM23" s="60"/>
      <c r="AN23" s="60"/>
      <c r="AO23" s="60"/>
      <c r="AP23" s="251"/>
      <c r="AQ23" s="74"/>
      <c r="AR23" s="95"/>
      <c r="AS23" s="95"/>
      <c r="AT23" s="95"/>
      <c r="AU23" s="245"/>
      <c r="AV23" s="259"/>
      <c r="AW23" s="61"/>
      <c r="AX23" s="61"/>
      <c r="AY23" s="61"/>
      <c r="AZ23" s="260"/>
      <c r="BA23" s="259"/>
      <c r="BB23" s="61"/>
      <c r="BC23" s="61"/>
      <c r="BD23" s="61"/>
      <c r="BE23" s="253"/>
      <c r="BF23" s="259"/>
      <c r="BG23" s="347"/>
      <c r="BH23" s="347"/>
      <c r="BI23" s="347"/>
      <c r="BJ23" s="348"/>
      <c r="BK23" s="268"/>
      <c r="BL23" s="62"/>
      <c r="BM23" s="62"/>
      <c r="BN23" s="62"/>
      <c r="BO23" s="272"/>
      <c r="BP23" s="268"/>
      <c r="BQ23" s="254"/>
      <c r="BR23" s="254"/>
      <c r="BS23" s="254"/>
      <c r="BT23" s="274"/>
      <c r="BU23" s="268"/>
      <c r="BV23" s="254"/>
      <c r="BW23" s="254"/>
      <c r="BX23" s="254"/>
      <c r="BY23" s="274"/>
      <c r="BZ23" s="268"/>
      <c r="CA23" s="62"/>
      <c r="CB23" s="62"/>
      <c r="CC23" s="62"/>
      <c r="CD23" s="265"/>
      <c r="CE23" s="268"/>
      <c r="CF23" s="62"/>
      <c r="CG23" s="62"/>
      <c r="CH23" s="62"/>
      <c r="CI23" s="272"/>
      <c r="CJ23" s="268"/>
      <c r="CK23" s="254"/>
      <c r="CL23" s="254"/>
      <c r="CM23" s="254"/>
      <c r="CN23" s="352"/>
      <c r="CO23" s="300"/>
      <c r="CP23" s="355"/>
      <c r="CQ23" s="279"/>
      <c r="CR23" s="372"/>
      <c r="CS23" s="361"/>
      <c r="CT23" s="63"/>
      <c r="CU23" s="63"/>
      <c r="CV23" s="63"/>
      <c r="CW23" s="63"/>
      <c r="CX23" s="362"/>
      <c r="CY23" s="361"/>
      <c r="CZ23" s="63"/>
      <c r="DA23" s="63"/>
      <c r="DB23" s="63"/>
      <c r="DC23" s="63"/>
      <c r="DD23" s="362"/>
      <c r="DE23" s="361"/>
      <c r="DF23" s="63"/>
      <c r="DG23" s="63"/>
      <c r="DH23" s="63"/>
      <c r="DI23" s="63"/>
      <c r="DJ23" s="362"/>
      <c r="DK23" s="375"/>
      <c r="DL23" s="366"/>
      <c r="DM23" s="366"/>
      <c r="DN23" s="369"/>
      <c r="DO23" s="366"/>
      <c r="DP23" s="366"/>
      <c r="DQ23" s="289"/>
      <c r="DR23" s="64"/>
      <c r="DS23" s="64"/>
      <c r="DT23" s="64"/>
      <c r="DU23" s="292"/>
      <c r="DV23" s="289"/>
      <c r="DW23" s="64"/>
      <c r="DX23" s="64"/>
      <c r="DY23" s="64"/>
      <c r="DZ23" s="133"/>
      <c r="EA23" s="289"/>
      <c r="EB23" s="377"/>
      <c r="EC23" s="377"/>
      <c r="ED23" s="377"/>
      <c r="EE23" s="378"/>
      <c r="EF23" s="279"/>
      <c r="EG23" s="292"/>
      <c r="EH23" s="298"/>
      <c r="EI23" s="300"/>
      <c r="EJ23" s="289"/>
      <c r="EK23" s="64"/>
      <c r="EL23" s="64"/>
      <c r="EM23" s="64"/>
      <c r="EN23" s="292"/>
      <c r="EO23" s="289"/>
      <c r="EP23" s="64"/>
      <c r="EQ23" s="64"/>
      <c r="ER23" s="64"/>
      <c r="ES23" s="133"/>
      <c r="ET23" s="289"/>
      <c r="EU23" s="377"/>
      <c r="EV23" s="377"/>
      <c r="EW23" s="377"/>
      <c r="EX23" s="378"/>
      <c r="EY23" s="279"/>
      <c r="EZ23" s="64"/>
      <c r="FA23" s="133"/>
      <c r="GO23" s="65" t="str">
        <f>'EFH weibliche Schülerinnen'!B79</f>
        <v>W_Name21</v>
      </c>
    </row>
    <row r="24" spans="1:204" s="65" customFormat="1" x14ac:dyDescent="0.35">
      <c r="A24" s="26" t="s">
        <v>888</v>
      </c>
      <c r="B24" s="72"/>
      <c r="C24" s="59"/>
      <c r="D24" s="59"/>
      <c r="E24" s="59"/>
      <c r="F24" s="309"/>
      <c r="G24" s="73"/>
      <c r="H24" s="72"/>
      <c r="I24" s="59"/>
      <c r="J24" s="59"/>
      <c r="K24" s="59"/>
      <c r="L24" s="309"/>
      <c r="M24" s="72"/>
      <c r="N24" s="59"/>
      <c r="O24" s="59"/>
      <c r="P24" s="59"/>
      <c r="Q24" s="73"/>
      <c r="R24" s="95"/>
      <c r="S24" s="95"/>
      <c r="T24" s="95"/>
      <c r="U24" s="95"/>
      <c r="V24" s="245"/>
      <c r="W24" s="74"/>
      <c r="X24" s="95"/>
      <c r="Y24" s="95"/>
      <c r="Z24" s="95"/>
      <c r="AA24" s="245"/>
      <c r="AB24" s="74"/>
      <c r="AC24" s="95"/>
      <c r="AD24" s="95"/>
      <c r="AE24" s="95"/>
      <c r="AF24" s="245"/>
      <c r="AG24" s="95"/>
      <c r="AH24" s="95"/>
      <c r="AI24" s="95"/>
      <c r="AJ24" s="95"/>
      <c r="AK24" s="251"/>
      <c r="AL24" s="74"/>
      <c r="AM24" s="60"/>
      <c r="AN24" s="60"/>
      <c r="AO24" s="60"/>
      <c r="AP24" s="251"/>
      <c r="AQ24" s="74"/>
      <c r="AR24" s="95"/>
      <c r="AS24" s="95"/>
      <c r="AT24" s="95"/>
      <c r="AU24" s="245"/>
      <c r="AV24" s="259"/>
      <c r="AW24" s="61"/>
      <c r="AX24" s="61"/>
      <c r="AY24" s="61"/>
      <c r="AZ24" s="260"/>
      <c r="BA24" s="259"/>
      <c r="BB24" s="61"/>
      <c r="BC24" s="61"/>
      <c r="BD24" s="61"/>
      <c r="BE24" s="253"/>
      <c r="BF24" s="259"/>
      <c r="BG24" s="347"/>
      <c r="BH24" s="347"/>
      <c r="BI24" s="347"/>
      <c r="BJ24" s="348"/>
      <c r="BK24" s="268"/>
      <c r="BL24" s="62"/>
      <c r="BM24" s="62"/>
      <c r="BN24" s="62"/>
      <c r="BO24" s="272"/>
      <c r="BP24" s="268"/>
      <c r="BQ24" s="254"/>
      <c r="BR24" s="254"/>
      <c r="BS24" s="254"/>
      <c r="BT24" s="274"/>
      <c r="BU24" s="268"/>
      <c r="BV24" s="254"/>
      <c r="BW24" s="254"/>
      <c r="BX24" s="254"/>
      <c r="BY24" s="274"/>
      <c r="BZ24" s="268"/>
      <c r="CA24" s="62"/>
      <c r="CB24" s="62"/>
      <c r="CC24" s="62"/>
      <c r="CD24" s="265"/>
      <c r="CE24" s="268"/>
      <c r="CF24" s="62"/>
      <c r="CG24" s="62"/>
      <c r="CH24" s="62"/>
      <c r="CI24" s="272"/>
      <c r="CJ24" s="268"/>
      <c r="CK24" s="254"/>
      <c r="CL24" s="254"/>
      <c r="CM24" s="254"/>
      <c r="CN24" s="352"/>
      <c r="CO24" s="300"/>
      <c r="CP24" s="355"/>
      <c r="CQ24" s="279"/>
      <c r="CR24" s="372"/>
      <c r="CS24" s="361"/>
      <c r="CT24" s="63"/>
      <c r="CU24" s="63"/>
      <c r="CV24" s="63"/>
      <c r="CW24" s="63"/>
      <c r="CX24" s="362"/>
      <c r="CY24" s="361"/>
      <c r="CZ24" s="63"/>
      <c r="DA24" s="63"/>
      <c r="DB24" s="63"/>
      <c r="DC24" s="63"/>
      <c r="DD24" s="362"/>
      <c r="DE24" s="361"/>
      <c r="DF24" s="63"/>
      <c r="DG24" s="63"/>
      <c r="DH24" s="63"/>
      <c r="DI24" s="63"/>
      <c r="DJ24" s="362"/>
      <c r="DK24" s="375"/>
      <c r="DL24" s="366"/>
      <c r="DM24" s="366"/>
      <c r="DN24" s="369"/>
      <c r="DO24" s="366"/>
      <c r="DP24" s="366"/>
      <c r="DQ24" s="289"/>
      <c r="DR24" s="64"/>
      <c r="DS24" s="64"/>
      <c r="DT24" s="64"/>
      <c r="DU24" s="292"/>
      <c r="DV24" s="289"/>
      <c r="DW24" s="64"/>
      <c r="DX24" s="64"/>
      <c r="DY24" s="64"/>
      <c r="DZ24" s="133"/>
      <c r="EA24" s="289"/>
      <c r="EB24" s="377"/>
      <c r="EC24" s="377"/>
      <c r="ED24" s="377"/>
      <c r="EE24" s="378"/>
      <c r="EF24" s="279"/>
      <c r="EG24" s="292"/>
      <c r="EH24" s="298"/>
      <c r="EI24" s="300"/>
      <c r="EJ24" s="289"/>
      <c r="EK24" s="64"/>
      <c r="EL24" s="64"/>
      <c r="EM24" s="64"/>
      <c r="EN24" s="292"/>
      <c r="EO24" s="289"/>
      <c r="EP24" s="64"/>
      <c r="EQ24" s="64"/>
      <c r="ER24" s="64"/>
      <c r="ES24" s="133"/>
      <c r="ET24" s="289"/>
      <c r="EU24" s="377"/>
      <c r="EV24" s="377"/>
      <c r="EW24" s="377"/>
      <c r="EX24" s="378"/>
      <c r="EY24" s="279"/>
      <c r="EZ24" s="64"/>
      <c r="FA24" s="133"/>
      <c r="GO24" s="65" t="str">
        <f>'EFH weibliche Schülerinnen'!B80</f>
        <v>W_Name22</v>
      </c>
    </row>
    <row r="25" spans="1:204" s="65" customFormat="1" x14ac:dyDescent="0.35">
      <c r="A25" s="27" t="s">
        <v>889</v>
      </c>
      <c r="B25" s="72"/>
      <c r="C25" s="59"/>
      <c r="D25" s="59"/>
      <c r="E25" s="59"/>
      <c r="F25" s="309"/>
      <c r="G25" s="73"/>
      <c r="H25" s="72"/>
      <c r="I25" s="59"/>
      <c r="J25" s="59"/>
      <c r="K25" s="59"/>
      <c r="L25" s="309"/>
      <c r="M25" s="72"/>
      <c r="N25" s="59"/>
      <c r="O25" s="59"/>
      <c r="P25" s="59"/>
      <c r="Q25" s="73"/>
      <c r="R25" s="95"/>
      <c r="S25" s="95"/>
      <c r="T25" s="95"/>
      <c r="U25" s="95"/>
      <c r="V25" s="245"/>
      <c r="W25" s="74"/>
      <c r="X25" s="95"/>
      <c r="Y25" s="95"/>
      <c r="Z25" s="95"/>
      <c r="AA25" s="245"/>
      <c r="AB25" s="74"/>
      <c r="AC25" s="95"/>
      <c r="AD25" s="95"/>
      <c r="AE25" s="95"/>
      <c r="AF25" s="245"/>
      <c r="AG25" s="95"/>
      <c r="AH25" s="95"/>
      <c r="AI25" s="95"/>
      <c r="AJ25" s="95"/>
      <c r="AK25" s="251"/>
      <c r="AL25" s="74"/>
      <c r="AM25" s="60"/>
      <c r="AN25" s="60"/>
      <c r="AO25" s="60"/>
      <c r="AP25" s="251"/>
      <c r="AQ25" s="74"/>
      <c r="AR25" s="95"/>
      <c r="AS25" s="95"/>
      <c r="AT25" s="95"/>
      <c r="AU25" s="245"/>
      <c r="AV25" s="259"/>
      <c r="AW25" s="61"/>
      <c r="AX25" s="61"/>
      <c r="AY25" s="61"/>
      <c r="AZ25" s="260"/>
      <c r="BA25" s="259"/>
      <c r="BB25" s="61"/>
      <c r="BC25" s="61"/>
      <c r="BD25" s="61"/>
      <c r="BE25" s="253"/>
      <c r="BF25" s="259"/>
      <c r="BG25" s="347"/>
      <c r="BH25" s="347"/>
      <c r="BI25" s="347"/>
      <c r="BJ25" s="348"/>
      <c r="BK25" s="268"/>
      <c r="BL25" s="62"/>
      <c r="BM25" s="62"/>
      <c r="BN25" s="62"/>
      <c r="BO25" s="272"/>
      <c r="BP25" s="268"/>
      <c r="BQ25" s="254"/>
      <c r="BR25" s="254"/>
      <c r="BS25" s="254"/>
      <c r="BT25" s="274"/>
      <c r="BU25" s="268"/>
      <c r="BV25" s="254"/>
      <c r="BW25" s="254"/>
      <c r="BX25" s="254"/>
      <c r="BY25" s="274"/>
      <c r="BZ25" s="268"/>
      <c r="CA25" s="62"/>
      <c r="CB25" s="62"/>
      <c r="CC25" s="62"/>
      <c r="CD25" s="265"/>
      <c r="CE25" s="268"/>
      <c r="CF25" s="62"/>
      <c r="CG25" s="62"/>
      <c r="CH25" s="62"/>
      <c r="CI25" s="272"/>
      <c r="CJ25" s="268"/>
      <c r="CK25" s="254"/>
      <c r="CL25" s="254"/>
      <c r="CM25" s="254"/>
      <c r="CN25" s="352"/>
      <c r="CO25" s="300"/>
      <c r="CP25" s="355"/>
      <c r="CQ25" s="279"/>
      <c r="CR25" s="372"/>
      <c r="CS25" s="361"/>
      <c r="CT25" s="63"/>
      <c r="CU25" s="63"/>
      <c r="CV25" s="63"/>
      <c r="CW25" s="63"/>
      <c r="CX25" s="362"/>
      <c r="CY25" s="361"/>
      <c r="CZ25" s="63"/>
      <c r="DA25" s="63"/>
      <c r="DB25" s="63"/>
      <c r="DC25" s="63"/>
      <c r="DD25" s="362"/>
      <c r="DE25" s="361"/>
      <c r="DF25" s="63"/>
      <c r="DG25" s="63"/>
      <c r="DH25" s="63"/>
      <c r="DI25" s="63"/>
      <c r="DJ25" s="362"/>
      <c r="DK25" s="375"/>
      <c r="DL25" s="366"/>
      <c r="DM25" s="366"/>
      <c r="DN25" s="369"/>
      <c r="DO25" s="366"/>
      <c r="DP25" s="366"/>
      <c r="DQ25" s="289"/>
      <c r="DR25" s="64"/>
      <c r="DS25" s="64"/>
      <c r="DT25" s="64"/>
      <c r="DU25" s="292"/>
      <c r="DV25" s="289"/>
      <c r="DW25" s="64"/>
      <c r="DX25" s="64"/>
      <c r="DY25" s="64"/>
      <c r="DZ25" s="133"/>
      <c r="EA25" s="289"/>
      <c r="EB25" s="377"/>
      <c r="EC25" s="377"/>
      <c r="ED25" s="377"/>
      <c r="EE25" s="378"/>
      <c r="EF25" s="279"/>
      <c r="EG25" s="292"/>
      <c r="EH25" s="298"/>
      <c r="EI25" s="300"/>
      <c r="EJ25" s="289"/>
      <c r="EK25" s="64"/>
      <c r="EL25" s="64"/>
      <c r="EM25" s="64"/>
      <c r="EN25" s="292"/>
      <c r="EO25" s="289"/>
      <c r="EP25" s="64"/>
      <c r="EQ25" s="64"/>
      <c r="ER25" s="64"/>
      <c r="ES25" s="133"/>
      <c r="ET25" s="289"/>
      <c r="EU25" s="377"/>
      <c r="EV25" s="377"/>
      <c r="EW25" s="377"/>
      <c r="EX25" s="378"/>
      <c r="EY25" s="279"/>
      <c r="EZ25" s="64"/>
      <c r="FA25" s="133"/>
      <c r="GO25" s="65" t="str">
        <f>'EFH weibliche Schülerinnen'!B81</f>
        <v>W_Name23</v>
      </c>
    </row>
    <row r="26" spans="1:204" s="65" customFormat="1" x14ac:dyDescent="0.35">
      <c r="A26" s="27" t="s">
        <v>890</v>
      </c>
      <c r="B26" s="72"/>
      <c r="C26" s="59"/>
      <c r="D26" s="59"/>
      <c r="E26" s="59"/>
      <c r="F26" s="309"/>
      <c r="G26" s="73"/>
      <c r="H26" s="72"/>
      <c r="I26" s="59"/>
      <c r="J26" s="59"/>
      <c r="K26" s="59"/>
      <c r="L26" s="309"/>
      <c r="M26" s="72"/>
      <c r="N26" s="59"/>
      <c r="O26" s="59"/>
      <c r="P26" s="59"/>
      <c r="Q26" s="73"/>
      <c r="R26" s="95"/>
      <c r="S26" s="95"/>
      <c r="T26" s="95"/>
      <c r="U26" s="95"/>
      <c r="V26" s="245"/>
      <c r="W26" s="74"/>
      <c r="X26" s="95"/>
      <c r="Y26" s="95"/>
      <c r="Z26" s="95"/>
      <c r="AA26" s="245"/>
      <c r="AB26" s="74"/>
      <c r="AC26" s="95"/>
      <c r="AD26" s="95"/>
      <c r="AE26" s="95"/>
      <c r="AF26" s="245"/>
      <c r="AG26" s="95"/>
      <c r="AH26" s="95"/>
      <c r="AI26" s="95"/>
      <c r="AJ26" s="95"/>
      <c r="AK26" s="251"/>
      <c r="AL26" s="74"/>
      <c r="AM26" s="60"/>
      <c r="AN26" s="60"/>
      <c r="AO26" s="60"/>
      <c r="AP26" s="251"/>
      <c r="AQ26" s="74"/>
      <c r="AR26" s="95"/>
      <c r="AS26" s="95"/>
      <c r="AT26" s="95"/>
      <c r="AU26" s="245"/>
      <c r="AV26" s="259"/>
      <c r="AW26" s="61"/>
      <c r="AX26" s="61"/>
      <c r="AY26" s="61"/>
      <c r="AZ26" s="260"/>
      <c r="BA26" s="259"/>
      <c r="BB26" s="61"/>
      <c r="BC26" s="61"/>
      <c r="BD26" s="61"/>
      <c r="BE26" s="253"/>
      <c r="BF26" s="259"/>
      <c r="BG26" s="347"/>
      <c r="BH26" s="347"/>
      <c r="BI26" s="347"/>
      <c r="BJ26" s="348"/>
      <c r="BK26" s="268"/>
      <c r="BL26" s="62"/>
      <c r="BM26" s="62"/>
      <c r="BN26" s="62"/>
      <c r="BO26" s="272"/>
      <c r="BP26" s="268"/>
      <c r="BQ26" s="254"/>
      <c r="BR26" s="254"/>
      <c r="BS26" s="254"/>
      <c r="BT26" s="274"/>
      <c r="BU26" s="268"/>
      <c r="BV26" s="254"/>
      <c r="BW26" s="254"/>
      <c r="BX26" s="254"/>
      <c r="BY26" s="274"/>
      <c r="BZ26" s="268"/>
      <c r="CA26" s="62"/>
      <c r="CB26" s="62"/>
      <c r="CC26" s="62"/>
      <c r="CD26" s="265"/>
      <c r="CE26" s="268"/>
      <c r="CF26" s="62"/>
      <c r="CG26" s="62"/>
      <c r="CH26" s="62"/>
      <c r="CI26" s="272"/>
      <c r="CJ26" s="268"/>
      <c r="CK26" s="254"/>
      <c r="CL26" s="254"/>
      <c r="CM26" s="254"/>
      <c r="CN26" s="352"/>
      <c r="CO26" s="300"/>
      <c r="CP26" s="355"/>
      <c r="CQ26" s="279"/>
      <c r="CR26" s="372"/>
      <c r="CS26" s="361"/>
      <c r="CT26" s="63"/>
      <c r="CU26" s="63"/>
      <c r="CV26" s="63"/>
      <c r="CW26" s="63"/>
      <c r="CX26" s="362"/>
      <c r="CY26" s="361"/>
      <c r="CZ26" s="63"/>
      <c r="DA26" s="63"/>
      <c r="DB26" s="63"/>
      <c r="DC26" s="63"/>
      <c r="DD26" s="362"/>
      <c r="DE26" s="361"/>
      <c r="DF26" s="63"/>
      <c r="DG26" s="63"/>
      <c r="DH26" s="63"/>
      <c r="DI26" s="63"/>
      <c r="DJ26" s="362"/>
      <c r="DK26" s="375"/>
      <c r="DL26" s="366"/>
      <c r="DM26" s="366"/>
      <c r="DN26" s="369"/>
      <c r="DO26" s="366"/>
      <c r="DP26" s="366"/>
      <c r="DQ26" s="289"/>
      <c r="DR26" s="64"/>
      <c r="DS26" s="64"/>
      <c r="DT26" s="64"/>
      <c r="DU26" s="292"/>
      <c r="DV26" s="289"/>
      <c r="DW26" s="64"/>
      <c r="DX26" s="64"/>
      <c r="DY26" s="64"/>
      <c r="DZ26" s="133"/>
      <c r="EA26" s="289"/>
      <c r="EB26" s="377"/>
      <c r="EC26" s="377"/>
      <c r="ED26" s="377"/>
      <c r="EE26" s="378"/>
      <c r="EF26" s="279"/>
      <c r="EG26" s="292"/>
      <c r="EH26" s="298"/>
      <c r="EI26" s="300"/>
      <c r="EJ26" s="289"/>
      <c r="EK26" s="64"/>
      <c r="EL26" s="64"/>
      <c r="EM26" s="64"/>
      <c r="EN26" s="292"/>
      <c r="EO26" s="289"/>
      <c r="EP26" s="64"/>
      <c r="EQ26" s="64"/>
      <c r="ER26" s="64"/>
      <c r="ES26" s="133"/>
      <c r="ET26" s="289"/>
      <c r="EU26" s="377"/>
      <c r="EV26" s="377"/>
      <c r="EW26" s="377"/>
      <c r="EX26" s="378"/>
      <c r="EY26" s="279"/>
      <c r="EZ26" s="64"/>
      <c r="FA26" s="133"/>
      <c r="GO26" s="65" t="str">
        <f>'EFH weibliche Schülerinnen'!B82</f>
        <v>W_Name24</v>
      </c>
    </row>
    <row r="27" spans="1:204" s="65" customFormat="1" x14ac:dyDescent="0.35">
      <c r="A27" s="27" t="s">
        <v>891</v>
      </c>
      <c r="B27" s="72"/>
      <c r="C27" s="59"/>
      <c r="D27" s="59"/>
      <c r="E27" s="59"/>
      <c r="F27" s="309"/>
      <c r="G27" s="73"/>
      <c r="H27" s="72"/>
      <c r="I27" s="59"/>
      <c r="J27" s="59"/>
      <c r="K27" s="59"/>
      <c r="L27" s="309"/>
      <c r="M27" s="72"/>
      <c r="N27" s="59"/>
      <c r="O27" s="59"/>
      <c r="P27" s="59"/>
      <c r="Q27" s="73"/>
      <c r="R27" s="95"/>
      <c r="S27" s="95"/>
      <c r="T27" s="95"/>
      <c r="U27" s="95"/>
      <c r="V27" s="245"/>
      <c r="W27" s="74"/>
      <c r="X27" s="95"/>
      <c r="Y27" s="95"/>
      <c r="Z27" s="95"/>
      <c r="AA27" s="245"/>
      <c r="AB27" s="74"/>
      <c r="AC27" s="95"/>
      <c r="AD27" s="95"/>
      <c r="AE27" s="95"/>
      <c r="AF27" s="245"/>
      <c r="AG27" s="95"/>
      <c r="AH27" s="95"/>
      <c r="AI27" s="95"/>
      <c r="AJ27" s="95"/>
      <c r="AK27" s="251"/>
      <c r="AL27" s="74"/>
      <c r="AM27" s="60"/>
      <c r="AN27" s="60"/>
      <c r="AO27" s="60"/>
      <c r="AP27" s="251"/>
      <c r="AQ27" s="74"/>
      <c r="AR27" s="95"/>
      <c r="AS27" s="95"/>
      <c r="AT27" s="95"/>
      <c r="AU27" s="245"/>
      <c r="AV27" s="259"/>
      <c r="AW27" s="61"/>
      <c r="AX27" s="61"/>
      <c r="AY27" s="61"/>
      <c r="AZ27" s="260"/>
      <c r="BA27" s="259"/>
      <c r="BB27" s="61"/>
      <c r="BC27" s="61"/>
      <c r="BD27" s="61"/>
      <c r="BE27" s="253"/>
      <c r="BF27" s="259"/>
      <c r="BG27" s="347"/>
      <c r="BH27" s="347"/>
      <c r="BI27" s="347"/>
      <c r="BJ27" s="348"/>
      <c r="BK27" s="268"/>
      <c r="BL27" s="62"/>
      <c r="BM27" s="62"/>
      <c r="BN27" s="62"/>
      <c r="BO27" s="272"/>
      <c r="BP27" s="268"/>
      <c r="BQ27" s="254"/>
      <c r="BR27" s="254"/>
      <c r="BS27" s="254"/>
      <c r="BT27" s="274"/>
      <c r="BU27" s="268"/>
      <c r="BV27" s="254"/>
      <c r="BW27" s="254"/>
      <c r="BX27" s="254"/>
      <c r="BY27" s="274"/>
      <c r="BZ27" s="268"/>
      <c r="CA27" s="62"/>
      <c r="CB27" s="62"/>
      <c r="CC27" s="62"/>
      <c r="CD27" s="265"/>
      <c r="CE27" s="268"/>
      <c r="CF27" s="62"/>
      <c r="CG27" s="62"/>
      <c r="CH27" s="62"/>
      <c r="CI27" s="272"/>
      <c r="CJ27" s="268"/>
      <c r="CK27" s="254"/>
      <c r="CL27" s="254"/>
      <c r="CM27" s="254"/>
      <c r="CN27" s="352"/>
      <c r="CO27" s="300"/>
      <c r="CP27" s="355"/>
      <c r="CQ27" s="279"/>
      <c r="CR27" s="372"/>
      <c r="CS27" s="361"/>
      <c r="CT27" s="63"/>
      <c r="CU27" s="63"/>
      <c r="CV27" s="63"/>
      <c r="CW27" s="63"/>
      <c r="CX27" s="362"/>
      <c r="CY27" s="361"/>
      <c r="CZ27" s="63"/>
      <c r="DA27" s="63"/>
      <c r="DB27" s="63"/>
      <c r="DC27" s="63"/>
      <c r="DD27" s="362"/>
      <c r="DE27" s="361"/>
      <c r="DF27" s="63"/>
      <c r="DG27" s="63"/>
      <c r="DH27" s="63"/>
      <c r="DI27" s="63"/>
      <c r="DJ27" s="362"/>
      <c r="DK27" s="375"/>
      <c r="DL27" s="366"/>
      <c r="DM27" s="366"/>
      <c r="DN27" s="369"/>
      <c r="DO27" s="366"/>
      <c r="DP27" s="366"/>
      <c r="DQ27" s="289"/>
      <c r="DR27" s="64"/>
      <c r="DS27" s="64"/>
      <c r="DT27" s="64"/>
      <c r="DU27" s="292"/>
      <c r="DV27" s="289"/>
      <c r="DW27" s="64"/>
      <c r="DX27" s="64"/>
      <c r="DY27" s="64"/>
      <c r="DZ27" s="133"/>
      <c r="EA27" s="289"/>
      <c r="EB27" s="377"/>
      <c r="EC27" s="377"/>
      <c r="ED27" s="377"/>
      <c r="EE27" s="378"/>
      <c r="EF27" s="279"/>
      <c r="EG27" s="292"/>
      <c r="EH27" s="298"/>
      <c r="EI27" s="300"/>
      <c r="EJ27" s="289"/>
      <c r="EK27" s="64"/>
      <c r="EL27" s="64"/>
      <c r="EM27" s="64"/>
      <c r="EN27" s="292"/>
      <c r="EO27" s="289"/>
      <c r="EP27" s="64"/>
      <c r="EQ27" s="64"/>
      <c r="ER27" s="64"/>
      <c r="ES27" s="133"/>
      <c r="ET27" s="289"/>
      <c r="EU27" s="377"/>
      <c r="EV27" s="377"/>
      <c r="EW27" s="377"/>
      <c r="EX27" s="378"/>
      <c r="EY27" s="279"/>
      <c r="EZ27" s="64"/>
      <c r="FA27" s="133"/>
      <c r="GO27" s="65" t="str">
        <f>'EFH weibliche Schülerinnen'!B83</f>
        <v>W_Name25</v>
      </c>
    </row>
    <row r="28" spans="1:204" s="65" customFormat="1" x14ac:dyDescent="0.35">
      <c r="A28" s="27" t="s">
        <v>892</v>
      </c>
      <c r="B28" s="72"/>
      <c r="C28" s="59"/>
      <c r="D28" s="59"/>
      <c r="E28" s="59"/>
      <c r="F28" s="309"/>
      <c r="G28" s="73"/>
      <c r="H28" s="72"/>
      <c r="I28" s="59"/>
      <c r="J28" s="59"/>
      <c r="K28" s="59"/>
      <c r="L28" s="309"/>
      <c r="M28" s="72"/>
      <c r="N28" s="59"/>
      <c r="O28" s="59"/>
      <c r="P28" s="59"/>
      <c r="Q28" s="73"/>
      <c r="R28" s="95"/>
      <c r="S28" s="95"/>
      <c r="T28" s="95"/>
      <c r="U28" s="95"/>
      <c r="V28" s="245"/>
      <c r="W28" s="74"/>
      <c r="X28" s="95"/>
      <c r="Y28" s="95"/>
      <c r="Z28" s="95"/>
      <c r="AA28" s="245"/>
      <c r="AB28" s="74"/>
      <c r="AC28" s="95"/>
      <c r="AD28" s="95"/>
      <c r="AE28" s="95"/>
      <c r="AF28" s="245"/>
      <c r="AG28" s="95"/>
      <c r="AH28" s="95"/>
      <c r="AI28" s="95"/>
      <c r="AJ28" s="95"/>
      <c r="AK28" s="251"/>
      <c r="AL28" s="74"/>
      <c r="AM28" s="60"/>
      <c r="AN28" s="60"/>
      <c r="AO28" s="60"/>
      <c r="AP28" s="251"/>
      <c r="AQ28" s="74"/>
      <c r="AR28" s="95"/>
      <c r="AS28" s="95"/>
      <c r="AT28" s="95"/>
      <c r="AU28" s="245"/>
      <c r="AV28" s="259"/>
      <c r="AW28" s="61"/>
      <c r="AX28" s="61"/>
      <c r="AY28" s="61"/>
      <c r="AZ28" s="260"/>
      <c r="BA28" s="259"/>
      <c r="BB28" s="61"/>
      <c r="BC28" s="61"/>
      <c r="BD28" s="61"/>
      <c r="BE28" s="253"/>
      <c r="BF28" s="259"/>
      <c r="BG28" s="347"/>
      <c r="BH28" s="347"/>
      <c r="BI28" s="347"/>
      <c r="BJ28" s="348"/>
      <c r="BK28" s="268"/>
      <c r="BL28" s="62"/>
      <c r="BM28" s="62"/>
      <c r="BN28" s="62"/>
      <c r="BO28" s="272"/>
      <c r="BP28" s="268"/>
      <c r="BQ28" s="254"/>
      <c r="BR28" s="254"/>
      <c r="BS28" s="254"/>
      <c r="BT28" s="274"/>
      <c r="BU28" s="268"/>
      <c r="BV28" s="254"/>
      <c r="BW28" s="254"/>
      <c r="BX28" s="254"/>
      <c r="BY28" s="274"/>
      <c r="BZ28" s="268"/>
      <c r="CA28" s="62"/>
      <c r="CB28" s="62"/>
      <c r="CC28" s="62"/>
      <c r="CD28" s="265"/>
      <c r="CE28" s="268"/>
      <c r="CF28" s="62"/>
      <c r="CG28" s="62"/>
      <c r="CH28" s="62"/>
      <c r="CI28" s="272"/>
      <c r="CJ28" s="268"/>
      <c r="CK28" s="254"/>
      <c r="CL28" s="254"/>
      <c r="CM28" s="254"/>
      <c r="CN28" s="352"/>
      <c r="CO28" s="300"/>
      <c r="CP28" s="355"/>
      <c r="CQ28" s="279"/>
      <c r="CR28" s="372"/>
      <c r="CS28" s="361"/>
      <c r="CT28" s="63"/>
      <c r="CU28" s="63"/>
      <c r="CV28" s="63"/>
      <c r="CW28" s="63"/>
      <c r="CX28" s="362"/>
      <c r="CY28" s="361"/>
      <c r="CZ28" s="63"/>
      <c r="DA28" s="63"/>
      <c r="DB28" s="63"/>
      <c r="DC28" s="63"/>
      <c r="DD28" s="362"/>
      <c r="DE28" s="361"/>
      <c r="DF28" s="63"/>
      <c r="DG28" s="63"/>
      <c r="DH28" s="63"/>
      <c r="DI28" s="63"/>
      <c r="DJ28" s="362"/>
      <c r="DK28" s="375"/>
      <c r="DL28" s="366"/>
      <c r="DM28" s="366"/>
      <c r="DN28" s="369"/>
      <c r="DO28" s="366"/>
      <c r="DP28" s="366"/>
      <c r="DQ28" s="289"/>
      <c r="DR28" s="64"/>
      <c r="DS28" s="64"/>
      <c r="DT28" s="64"/>
      <c r="DU28" s="292"/>
      <c r="DV28" s="289"/>
      <c r="DW28" s="64"/>
      <c r="DX28" s="64"/>
      <c r="DY28" s="64"/>
      <c r="DZ28" s="133"/>
      <c r="EA28" s="289"/>
      <c r="EB28" s="377"/>
      <c r="EC28" s="377"/>
      <c r="ED28" s="377"/>
      <c r="EE28" s="378"/>
      <c r="EF28" s="279"/>
      <c r="EG28" s="292"/>
      <c r="EH28" s="298"/>
      <c r="EI28" s="300"/>
      <c r="EJ28" s="289"/>
      <c r="EK28" s="64"/>
      <c r="EL28" s="64"/>
      <c r="EM28" s="64"/>
      <c r="EN28" s="292"/>
      <c r="EO28" s="289"/>
      <c r="EP28" s="64"/>
      <c r="EQ28" s="64"/>
      <c r="ER28" s="64"/>
      <c r="ES28" s="133"/>
      <c r="ET28" s="289"/>
      <c r="EU28" s="377"/>
      <c r="EV28" s="377"/>
      <c r="EW28" s="377"/>
      <c r="EX28" s="378"/>
      <c r="EY28" s="279"/>
      <c r="EZ28" s="64"/>
      <c r="FA28" s="133"/>
      <c r="GO28" s="65" t="str">
        <f>'EFH weibliche Schülerinnen'!B84</f>
        <v>W_Name26</v>
      </c>
    </row>
    <row r="29" spans="1:204" s="65" customFormat="1" x14ac:dyDescent="0.35">
      <c r="A29" s="27" t="s">
        <v>893</v>
      </c>
      <c r="B29" s="72"/>
      <c r="C29" s="59"/>
      <c r="D29" s="59"/>
      <c r="E29" s="59"/>
      <c r="F29" s="309"/>
      <c r="G29" s="73"/>
      <c r="H29" s="72"/>
      <c r="I29" s="59"/>
      <c r="J29" s="59"/>
      <c r="K29" s="59"/>
      <c r="L29" s="309"/>
      <c r="M29" s="72"/>
      <c r="N29" s="59"/>
      <c r="O29" s="59"/>
      <c r="P29" s="59"/>
      <c r="Q29" s="73"/>
      <c r="R29" s="95"/>
      <c r="S29" s="95"/>
      <c r="T29" s="95"/>
      <c r="U29" s="95"/>
      <c r="V29" s="245"/>
      <c r="W29" s="74"/>
      <c r="X29" s="95"/>
      <c r="Y29" s="95"/>
      <c r="Z29" s="95"/>
      <c r="AA29" s="245"/>
      <c r="AB29" s="74"/>
      <c r="AC29" s="95"/>
      <c r="AD29" s="95"/>
      <c r="AE29" s="95"/>
      <c r="AF29" s="245"/>
      <c r="AG29" s="95"/>
      <c r="AH29" s="95"/>
      <c r="AI29" s="95"/>
      <c r="AJ29" s="95"/>
      <c r="AK29" s="251"/>
      <c r="AL29" s="74"/>
      <c r="AM29" s="60"/>
      <c r="AN29" s="60"/>
      <c r="AO29" s="60"/>
      <c r="AP29" s="251"/>
      <c r="AQ29" s="74"/>
      <c r="AR29" s="95"/>
      <c r="AS29" s="95"/>
      <c r="AT29" s="95"/>
      <c r="AU29" s="245"/>
      <c r="AV29" s="259"/>
      <c r="AW29" s="61"/>
      <c r="AX29" s="61"/>
      <c r="AY29" s="61"/>
      <c r="AZ29" s="260"/>
      <c r="BA29" s="259"/>
      <c r="BB29" s="61"/>
      <c r="BC29" s="61"/>
      <c r="BD29" s="61"/>
      <c r="BE29" s="253"/>
      <c r="BF29" s="259"/>
      <c r="BG29" s="347"/>
      <c r="BH29" s="347"/>
      <c r="BI29" s="347"/>
      <c r="BJ29" s="348"/>
      <c r="BK29" s="268"/>
      <c r="BL29" s="62"/>
      <c r="BM29" s="62"/>
      <c r="BN29" s="62"/>
      <c r="BO29" s="272"/>
      <c r="BP29" s="268"/>
      <c r="BQ29" s="254"/>
      <c r="BR29" s="254"/>
      <c r="BS29" s="254"/>
      <c r="BT29" s="274"/>
      <c r="BU29" s="268"/>
      <c r="BV29" s="254"/>
      <c r="BW29" s="254"/>
      <c r="BX29" s="254"/>
      <c r="BY29" s="274"/>
      <c r="BZ29" s="268"/>
      <c r="CA29" s="62"/>
      <c r="CB29" s="62"/>
      <c r="CC29" s="62"/>
      <c r="CD29" s="265"/>
      <c r="CE29" s="268"/>
      <c r="CF29" s="62"/>
      <c r="CG29" s="62"/>
      <c r="CH29" s="62"/>
      <c r="CI29" s="272"/>
      <c r="CJ29" s="268"/>
      <c r="CK29" s="254"/>
      <c r="CL29" s="254"/>
      <c r="CM29" s="254"/>
      <c r="CN29" s="352"/>
      <c r="CO29" s="300"/>
      <c r="CP29" s="355"/>
      <c r="CQ29" s="279"/>
      <c r="CR29" s="372"/>
      <c r="CS29" s="361"/>
      <c r="CT29" s="63"/>
      <c r="CU29" s="63"/>
      <c r="CV29" s="63"/>
      <c r="CW29" s="63"/>
      <c r="CX29" s="362"/>
      <c r="CY29" s="361"/>
      <c r="CZ29" s="63"/>
      <c r="DA29" s="63"/>
      <c r="DB29" s="63"/>
      <c r="DC29" s="63"/>
      <c r="DD29" s="362"/>
      <c r="DE29" s="361"/>
      <c r="DF29" s="63"/>
      <c r="DG29" s="63"/>
      <c r="DH29" s="63"/>
      <c r="DI29" s="63"/>
      <c r="DJ29" s="362"/>
      <c r="DK29" s="375"/>
      <c r="DL29" s="366"/>
      <c r="DM29" s="366"/>
      <c r="DN29" s="369"/>
      <c r="DO29" s="366"/>
      <c r="DP29" s="366"/>
      <c r="DQ29" s="289"/>
      <c r="DR29" s="64"/>
      <c r="DS29" s="64"/>
      <c r="DT29" s="64"/>
      <c r="DU29" s="292"/>
      <c r="DV29" s="289"/>
      <c r="DW29" s="64"/>
      <c r="DX29" s="64"/>
      <c r="DY29" s="64"/>
      <c r="DZ29" s="133"/>
      <c r="EA29" s="289"/>
      <c r="EB29" s="377"/>
      <c r="EC29" s="377"/>
      <c r="ED29" s="377"/>
      <c r="EE29" s="378"/>
      <c r="EF29" s="279"/>
      <c r="EG29" s="292"/>
      <c r="EH29" s="298"/>
      <c r="EI29" s="300"/>
      <c r="EJ29" s="289"/>
      <c r="EK29" s="64"/>
      <c r="EL29" s="64"/>
      <c r="EM29" s="64"/>
      <c r="EN29" s="292"/>
      <c r="EO29" s="289"/>
      <c r="EP29" s="64"/>
      <c r="EQ29" s="64"/>
      <c r="ER29" s="64"/>
      <c r="ES29" s="133"/>
      <c r="ET29" s="289"/>
      <c r="EU29" s="377"/>
      <c r="EV29" s="377"/>
      <c r="EW29" s="377"/>
      <c r="EX29" s="378"/>
      <c r="EY29" s="279"/>
      <c r="EZ29" s="64"/>
      <c r="FA29" s="133"/>
      <c r="GO29" s="65" t="str">
        <f>'EFH weibliche Schülerinnen'!B85</f>
        <v>W_Name27</v>
      </c>
    </row>
    <row r="30" spans="1:204" s="65" customFormat="1" x14ac:dyDescent="0.35">
      <c r="A30" s="27" t="s">
        <v>894</v>
      </c>
      <c r="B30" s="72"/>
      <c r="C30" s="59"/>
      <c r="D30" s="59"/>
      <c r="E30" s="59"/>
      <c r="F30" s="309"/>
      <c r="G30" s="73"/>
      <c r="H30" s="72"/>
      <c r="I30" s="59"/>
      <c r="J30" s="59"/>
      <c r="K30" s="59"/>
      <c r="L30" s="309"/>
      <c r="M30" s="72"/>
      <c r="N30" s="59"/>
      <c r="O30" s="59"/>
      <c r="P30" s="59"/>
      <c r="Q30" s="73"/>
      <c r="R30" s="95"/>
      <c r="S30" s="95"/>
      <c r="T30" s="95"/>
      <c r="U30" s="95"/>
      <c r="V30" s="245"/>
      <c r="W30" s="74"/>
      <c r="X30" s="95"/>
      <c r="Y30" s="95"/>
      <c r="Z30" s="95"/>
      <c r="AA30" s="245"/>
      <c r="AB30" s="74"/>
      <c r="AC30" s="95"/>
      <c r="AD30" s="95"/>
      <c r="AE30" s="95"/>
      <c r="AF30" s="245"/>
      <c r="AG30" s="95"/>
      <c r="AH30" s="95"/>
      <c r="AI30" s="95"/>
      <c r="AJ30" s="95"/>
      <c r="AK30" s="251"/>
      <c r="AL30" s="74"/>
      <c r="AM30" s="60"/>
      <c r="AN30" s="60"/>
      <c r="AO30" s="60"/>
      <c r="AP30" s="251"/>
      <c r="AQ30" s="74"/>
      <c r="AR30" s="95"/>
      <c r="AS30" s="95"/>
      <c r="AT30" s="95"/>
      <c r="AU30" s="245"/>
      <c r="AV30" s="259"/>
      <c r="AW30" s="61"/>
      <c r="AX30" s="61"/>
      <c r="AY30" s="61"/>
      <c r="AZ30" s="260"/>
      <c r="BA30" s="259"/>
      <c r="BB30" s="61"/>
      <c r="BC30" s="61"/>
      <c r="BD30" s="61"/>
      <c r="BE30" s="253"/>
      <c r="BF30" s="259"/>
      <c r="BG30" s="347"/>
      <c r="BH30" s="347"/>
      <c r="BI30" s="347"/>
      <c r="BJ30" s="348"/>
      <c r="BK30" s="268"/>
      <c r="BL30" s="62"/>
      <c r="BM30" s="62"/>
      <c r="BN30" s="62"/>
      <c r="BO30" s="272"/>
      <c r="BP30" s="268"/>
      <c r="BQ30" s="254"/>
      <c r="BR30" s="254"/>
      <c r="BS30" s="254"/>
      <c r="BT30" s="274"/>
      <c r="BU30" s="268"/>
      <c r="BV30" s="254"/>
      <c r="BW30" s="254"/>
      <c r="BX30" s="254"/>
      <c r="BY30" s="274"/>
      <c r="BZ30" s="268"/>
      <c r="CA30" s="62"/>
      <c r="CB30" s="62"/>
      <c r="CC30" s="62"/>
      <c r="CD30" s="265"/>
      <c r="CE30" s="268"/>
      <c r="CF30" s="62"/>
      <c r="CG30" s="62"/>
      <c r="CH30" s="62"/>
      <c r="CI30" s="272"/>
      <c r="CJ30" s="268"/>
      <c r="CK30" s="254"/>
      <c r="CL30" s="254"/>
      <c r="CM30" s="254"/>
      <c r="CN30" s="352"/>
      <c r="CO30" s="300"/>
      <c r="CP30" s="355"/>
      <c r="CQ30" s="279"/>
      <c r="CR30" s="372"/>
      <c r="CS30" s="361"/>
      <c r="CT30" s="63"/>
      <c r="CU30" s="63"/>
      <c r="CV30" s="63"/>
      <c r="CW30" s="63"/>
      <c r="CX30" s="362"/>
      <c r="CY30" s="361"/>
      <c r="CZ30" s="63"/>
      <c r="DA30" s="63"/>
      <c r="DB30" s="63"/>
      <c r="DC30" s="63"/>
      <c r="DD30" s="362"/>
      <c r="DE30" s="361"/>
      <c r="DF30" s="63"/>
      <c r="DG30" s="63"/>
      <c r="DH30" s="63"/>
      <c r="DI30" s="63"/>
      <c r="DJ30" s="362"/>
      <c r="DK30" s="375"/>
      <c r="DL30" s="366"/>
      <c r="DM30" s="366"/>
      <c r="DN30" s="369"/>
      <c r="DO30" s="366"/>
      <c r="DP30" s="366"/>
      <c r="DQ30" s="289"/>
      <c r="DR30" s="64"/>
      <c r="DS30" s="64"/>
      <c r="DT30" s="64"/>
      <c r="DU30" s="292"/>
      <c r="DV30" s="289"/>
      <c r="DW30" s="64"/>
      <c r="DX30" s="64"/>
      <c r="DY30" s="64"/>
      <c r="DZ30" s="133"/>
      <c r="EA30" s="289"/>
      <c r="EB30" s="377"/>
      <c r="EC30" s="377"/>
      <c r="ED30" s="377"/>
      <c r="EE30" s="378"/>
      <c r="EF30" s="279"/>
      <c r="EG30" s="292"/>
      <c r="EH30" s="298"/>
      <c r="EI30" s="300"/>
      <c r="EJ30" s="289"/>
      <c r="EK30" s="64"/>
      <c r="EL30" s="64"/>
      <c r="EM30" s="64"/>
      <c r="EN30" s="292"/>
      <c r="EO30" s="289"/>
      <c r="EP30" s="64"/>
      <c r="EQ30" s="64"/>
      <c r="ER30" s="64"/>
      <c r="ES30" s="133"/>
      <c r="ET30" s="289"/>
      <c r="EU30" s="377"/>
      <c r="EV30" s="377"/>
      <c r="EW30" s="377"/>
      <c r="EX30" s="378"/>
      <c r="EY30" s="279"/>
      <c r="EZ30" s="64"/>
      <c r="FA30" s="133"/>
      <c r="GO30" s="65" t="str">
        <f>'EFH weibliche Schülerinnen'!B86</f>
        <v>W_Name28</v>
      </c>
    </row>
    <row r="31" spans="1:204" s="65" customFormat="1" x14ac:dyDescent="0.35">
      <c r="A31" s="27" t="s">
        <v>895</v>
      </c>
      <c r="B31" s="72"/>
      <c r="C31" s="59"/>
      <c r="D31" s="59"/>
      <c r="E31" s="59"/>
      <c r="F31" s="309"/>
      <c r="G31" s="73"/>
      <c r="H31" s="72"/>
      <c r="I31" s="59"/>
      <c r="J31" s="59"/>
      <c r="K31" s="59"/>
      <c r="L31" s="309"/>
      <c r="M31" s="72"/>
      <c r="N31" s="59"/>
      <c r="O31" s="59"/>
      <c r="P31" s="59"/>
      <c r="Q31" s="73"/>
      <c r="R31" s="95"/>
      <c r="S31" s="95"/>
      <c r="T31" s="95"/>
      <c r="U31" s="95"/>
      <c r="V31" s="245"/>
      <c r="W31" s="74"/>
      <c r="X31" s="95"/>
      <c r="Y31" s="95"/>
      <c r="Z31" s="95"/>
      <c r="AA31" s="245"/>
      <c r="AB31" s="74"/>
      <c r="AC31" s="95"/>
      <c r="AD31" s="95"/>
      <c r="AE31" s="95"/>
      <c r="AF31" s="245"/>
      <c r="AG31" s="95"/>
      <c r="AH31" s="95"/>
      <c r="AI31" s="95"/>
      <c r="AJ31" s="95"/>
      <c r="AK31" s="251"/>
      <c r="AL31" s="74"/>
      <c r="AM31" s="60"/>
      <c r="AN31" s="60"/>
      <c r="AO31" s="60"/>
      <c r="AP31" s="251"/>
      <c r="AQ31" s="74"/>
      <c r="AR31" s="95"/>
      <c r="AS31" s="95"/>
      <c r="AT31" s="95"/>
      <c r="AU31" s="245"/>
      <c r="AV31" s="259"/>
      <c r="AW31" s="61"/>
      <c r="AX31" s="61"/>
      <c r="AY31" s="61"/>
      <c r="AZ31" s="260"/>
      <c r="BA31" s="259"/>
      <c r="BB31" s="61"/>
      <c r="BC31" s="61"/>
      <c r="BD31" s="61"/>
      <c r="BE31" s="253"/>
      <c r="BF31" s="259"/>
      <c r="BG31" s="347"/>
      <c r="BH31" s="347"/>
      <c r="BI31" s="347"/>
      <c r="BJ31" s="348"/>
      <c r="BK31" s="268"/>
      <c r="BL31" s="62"/>
      <c r="BM31" s="62"/>
      <c r="BN31" s="62"/>
      <c r="BO31" s="272"/>
      <c r="BP31" s="268"/>
      <c r="BQ31" s="254"/>
      <c r="BR31" s="254"/>
      <c r="BS31" s="254"/>
      <c r="BT31" s="274"/>
      <c r="BU31" s="268"/>
      <c r="BV31" s="254"/>
      <c r="BW31" s="254"/>
      <c r="BX31" s="254"/>
      <c r="BY31" s="274"/>
      <c r="BZ31" s="268"/>
      <c r="CA31" s="62"/>
      <c r="CB31" s="62"/>
      <c r="CC31" s="62"/>
      <c r="CD31" s="265"/>
      <c r="CE31" s="268"/>
      <c r="CF31" s="62"/>
      <c r="CG31" s="62"/>
      <c r="CH31" s="62"/>
      <c r="CI31" s="272"/>
      <c r="CJ31" s="268"/>
      <c r="CK31" s="254"/>
      <c r="CL31" s="254"/>
      <c r="CM31" s="254"/>
      <c r="CN31" s="352"/>
      <c r="CO31" s="300"/>
      <c r="CP31" s="355"/>
      <c r="CQ31" s="279"/>
      <c r="CR31" s="372"/>
      <c r="CS31" s="361"/>
      <c r="CT31" s="63"/>
      <c r="CU31" s="63"/>
      <c r="CV31" s="63"/>
      <c r="CW31" s="63"/>
      <c r="CX31" s="362"/>
      <c r="CY31" s="361"/>
      <c r="CZ31" s="63"/>
      <c r="DA31" s="63"/>
      <c r="DB31" s="63"/>
      <c r="DC31" s="63"/>
      <c r="DD31" s="362"/>
      <c r="DE31" s="361"/>
      <c r="DF31" s="63"/>
      <c r="DG31" s="63"/>
      <c r="DH31" s="63"/>
      <c r="DI31" s="63"/>
      <c r="DJ31" s="362"/>
      <c r="DK31" s="375"/>
      <c r="DL31" s="366"/>
      <c r="DM31" s="366"/>
      <c r="DN31" s="369"/>
      <c r="DO31" s="366"/>
      <c r="DP31" s="366"/>
      <c r="DQ31" s="289"/>
      <c r="DR31" s="64"/>
      <c r="DS31" s="64"/>
      <c r="DT31" s="64"/>
      <c r="DU31" s="292"/>
      <c r="DV31" s="289"/>
      <c r="DW31" s="64"/>
      <c r="DX31" s="64"/>
      <c r="DY31" s="64"/>
      <c r="DZ31" s="133"/>
      <c r="EA31" s="289"/>
      <c r="EB31" s="377"/>
      <c r="EC31" s="377"/>
      <c r="ED31" s="377"/>
      <c r="EE31" s="378"/>
      <c r="EF31" s="279"/>
      <c r="EG31" s="292"/>
      <c r="EH31" s="298"/>
      <c r="EI31" s="300"/>
      <c r="EJ31" s="289"/>
      <c r="EK31" s="64"/>
      <c r="EL31" s="64"/>
      <c r="EM31" s="64"/>
      <c r="EN31" s="292"/>
      <c r="EO31" s="289"/>
      <c r="EP31" s="64"/>
      <c r="EQ31" s="64"/>
      <c r="ER31" s="64"/>
      <c r="ES31" s="133"/>
      <c r="ET31" s="289"/>
      <c r="EU31" s="377"/>
      <c r="EV31" s="377"/>
      <c r="EW31" s="377"/>
      <c r="EX31" s="378"/>
      <c r="EY31" s="279"/>
      <c r="EZ31" s="64"/>
      <c r="FA31" s="133"/>
      <c r="GO31" s="65" t="str">
        <f>'EFH weibliche Schülerinnen'!B87</f>
        <v>W_Name29</v>
      </c>
    </row>
    <row r="32" spans="1:204" s="65" customFormat="1" x14ac:dyDescent="0.35">
      <c r="A32" s="27" t="s">
        <v>896</v>
      </c>
      <c r="B32" s="72"/>
      <c r="C32" s="59"/>
      <c r="D32" s="59"/>
      <c r="E32" s="59"/>
      <c r="F32" s="309"/>
      <c r="G32" s="73"/>
      <c r="H32" s="72"/>
      <c r="I32" s="59"/>
      <c r="J32" s="59"/>
      <c r="K32" s="59"/>
      <c r="L32" s="309"/>
      <c r="M32" s="72"/>
      <c r="N32" s="59"/>
      <c r="O32" s="59"/>
      <c r="P32" s="59"/>
      <c r="Q32" s="73"/>
      <c r="R32" s="95"/>
      <c r="S32" s="95"/>
      <c r="T32" s="95"/>
      <c r="U32" s="95"/>
      <c r="V32" s="245"/>
      <c r="W32" s="74"/>
      <c r="X32" s="95"/>
      <c r="Y32" s="95"/>
      <c r="Z32" s="95"/>
      <c r="AA32" s="245"/>
      <c r="AB32" s="74"/>
      <c r="AC32" s="95"/>
      <c r="AD32" s="95"/>
      <c r="AE32" s="95"/>
      <c r="AF32" s="245"/>
      <c r="AG32" s="95"/>
      <c r="AH32" s="95"/>
      <c r="AI32" s="95"/>
      <c r="AJ32" s="95"/>
      <c r="AK32" s="251"/>
      <c r="AL32" s="74"/>
      <c r="AM32" s="60"/>
      <c r="AN32" s="60"/>
      <c r="AO32" s="60"/>
      <c r="AP32" s="251"/>
      <c r="AQ32" s="74"/>
      <c r="AR32" s="95"/>
      <c r="AS32" s="95"/>
      <c r="AT32" s="95"/>
      <c r="AU32" s="245"/>
      <c r="AV32" s="259"/>
      <c r="AW32" s="61"/>
      <c r="AX32" s="61"/>
      <c r="AY32" s="61"/>
      <c r="AZ32" s="260"/>
      <c r="BA32" s="259"/>
      <c r="BB32" s="61"/>
      <c r="BC32" s="61"/>
      <c r="BD32" s="61"/>
      <c r="BE32" s="253"/>
      <c r="BF32" s="259"/>
      <c r="BG32" s="347"/>
      <c r="BH32" s="347"/>
      <c r="BI32" s="347"/>
      <c r="BJ32" s="348"/>
      <c r="BK32" s="268"/>
      <c r="BL32" s="62"/>
      <c r="BM32" s="62"/>
      <c r="BN32" s="62"/>
      <c r="BO32" s="272"/>
      <c r="BP32" s="268"/>
      <c r="BQ32" s="254"/>
      <c r="BR32" s="254"/>
      <c r="BS32" s="254"/>
      <c r="BT32" s="274"/>
      <c r="BU32" s="268"/>
      <c r="BV32" s="254"/>
      <c r="BW32" s="254"/>
      <c r="BX32" s="254"/>
      <c r="BY32" s="274"/>
      <c r="BZ32" s="268"/>
      <c r="CA32" s="62"/>
      <c r="CB32" s="62"/>
      <c r="CC32" s="62"/>
      <c r="CD32" s="265"/>
      <c r="CE32" s="268"/>
      <c r="CF32" s="62"/>
      <c r="CG32" s="62"/>
      <c r="CH32" s="62"/>
      <c r="CI32" s="272"/>
      <c r="CJ32" s="268"/>
      <c r="CK32" s="254"/>
      <c r="CL32" s="254"/>
      <c r="CM32" s="254"/>
      <c r="CN32" s="352"/>
      <c r="CO32" s="300"/>
      <c r="CP32" s="355"/>
      <c r="CQ32" s="279"/>
      <c r="CR32" s="372"/>
      <c r="CS32" s="361"/>
      <c r="CT32" s="63"/>
      <c r="CU32" s="63"/>
      <c r="CV32" s="63"/>
      <c r="CW32" s="63"/>
      <c r="CX32" s="362"/>
      <c r="CY32" s="361"/>
      <c r="CZ32" s="63"/>
      <c r="DA32" s="63"/>
      <c r="DB32" s="63"/>
      <c r="DC32" s="63"/>
      <c r="DD32" s="362"/>
      <c r="DE32" s="361"/>
      <c r="DF32" s="63"/>
      <c r="DG32" s="63"/>
      <c r="DH32" s="63"/>
      <c r="DI32" s="63"/>
      <c r="DJ32" s="362"/>
      <c r="DK32" s="375"/>
      <c r="DL32" s="366"/>
      <c r="DM32" s="366"/>
      <c r="DN32" s="369"/>
      <c r="DO32" s="366"/>
      <c r="DP32" s="366"/>
      <c r="DQ32" s="289"/>
      <c r="DR32" s="64"/>
      <c r="DS32" s="64"/>
      <c r="DT32" s="64"/>
      <c r="DU32" s="292"/>
      <c r="DV32" s="289"/>
      <c r="DW32" s="64"/>
      <c r="DX32" s="64"/>
      <c r="DY32" s="64"/>
      <c r="DZ32" s="133"/>
      <c r="EA32" s="289"/>
      <c r="EB32" s="377"/>
      <c r="EC32" s="377"/>
      <c r="ED32" s="377"/>
      <c r="EE32" s="378"/>
      <c r="EF32" s="279"/>
      <c r="EG32" s="292"/>
      <c r="EH32" s="298"/>
      <c r="EI32" s="300"/>
      <c r="EJ32" s="289"/>
      <c r="EK32" s="64"/>
      <c r="EL32" s="64"/>
      <c r="EM32" s="64"/>
      <c r="EN32" s="292"/>
      <c r="EO32" s="289"/>
      <c r="EP32" s="64"/>
      <c r="EQ32" s="64"/>
      <c r="ER32" s="64"/>
      <c r="ES32" s="133"/>
      <c r="ET32" s="289"/>
      <c r="EU32" s="377"/>
      <c r="EV32" s="377"/>
      <c r="EW32" s="377"/>
      <c r="EX32" s="378"/>
      <c r="EY32" s="279"/>
      <c r="EZ32" s="64"/>
      <c r="FA32" s="133"/>
      <c r="GO32" s="65" t="str">
        <f>'EFH weibliche Schülerinnen'!B88</f>
        <v>W_Name30</v>
      </c>
    </row>
    <row r="33" spans="1:197" s="65" customFormat="1" x14ac:dyDescent="0.35">
      <c r="A33" s="27" t="s">
        <v>897</v>
      </c>
      <c r="B33" s="72"/>
      <c r="C33" s="59"/>
      <c r="D33" s="59"/>
      <c r="E33" s="59"/>
      <c r="F33" s="309"/>
      <c r="G33" s="73"/>
      <c r="H33" s="72"/>
      <c r="I33" s="59"/>
      <c r="J33" s="59"/>
      <c r="K33" s="59"/>
      <c r="L33" s="309"/>
      <c r="M33" s="72"/>
      <c r="N33" s="59"/>
      <c r="O33" s="59"/>
      <c r="P33" s="59"/>
      <c r="Q33" s="73"/>
      <c r="R33" s="95"/>
      <c r="S33" s="95"/>
      <c r="T33" s="95"/>
      <c r="U33" s="95"/>
      <c r="V33" s="245"/>
      <c r="W33" s="74"/>
      <c r="X33" s="95"/>
      <c r="Y33" s="95"/>
      <c r="Z33" s="95"/>
      <c r="AA33" s="245"/>
      <c r="AB33" s="74"/>
      <c r="AC33" s="95"/>
      <c r="AD33" s="95"/>
      <c r="AE33" s="95"/>
      <c r="AF33" s="245"/>
      <c r="AG33" s="95"/>
      <c r="AH33" s="95"/>
      <c r="AI33" s="95"/>
      <c r="AJ33" s="95"/>
      <c r="AK33" s="251"/>
      <c r="AL33" s="74"/>
      <c r="AM33" s="60"/>
      <c r="AN33" s="60"/>
      <c r="AO33" s="60"/>
      <c r="AP33" s="251"/>
      <c r="AQ33" s="74"/>
      <c r="AR33" s="95"/>
      <c r="AS33" s="95"/>
      <c r="AT33" s="95"/>
      <c r="AU33" s="245"/>
      <c r="AV33" s="259"/>
      <c r="AW33" s="61"/>
      <c r="AX33" s="61"/>
      <c r="AY33" s="61"/>
      <c r="AZ33" s="260"/>
      <c r="BA33" s="259"/>
      <c r="BB33" s="61"/>
      <c r="BC33" s="61"/>
      <c r="BD33" s="61"/>
      <c r="BE33" s="253"/>
      <c r="BF33" s="259"/>
      <c r="BG33" s="347"/>
      <c r="BH33" s="347"/>
      <c r="BI33" s="347"/>
      <c r="BJ33" s="348"/>
      <c r="BK33" s="268"/>
      <c r="BL33" s="62"/>
      <c r="BM33" s="62"/>
      <c r="BN33" s="62"/>
      <c r="BO33" s="272"/>
      <c r="BP33" s="268"/>
      <c r="BQ33" s="254"/>
      <c r="BR33" s="254"/>
      <c r="BS33" s="254"/>
      <c r="BT33" s="274"/>
      <c r="BU33" s="268"/>
      <c r="BV33" s="254"/>
      <c r="BW33" s="254"/>
      <c r="BX33" s="254"/>
      <c r="BY33" s="274"/>
      <c r="BZ33" s="268"/>
      <c r="CA33" s="62"/>
      <c r="CB33" s="62"/>
      <c r="CC33" s="62"/>
      <c r="CD33" s="265"/>
      <c r="CE33" s="268"/>
      <c r="CF33" s="62"/>
      <c r="CG33" s="62"/>
      <c r="CH33" s="62"/>
      <c r="CI33" s="272"/>
      <c r="CJ33" s="268"/>
      <c r="CK33" s="254"/>
      <c r="CL33" s="254"/>
      <c r="CM33" s="254"/>
      <c r="CN33" s="352"/>
      <c r="CO33" s="300"/>
      <c r="CP33" s="355"/>
      <c r="CQ33" s="279"/>
      <c r="CR33" s="372"/>
      <c r="CS33" s="361"/>
      <c r="CT33" s="63"/>
      <c r="CU33" s="63"/>
      <c r="CV33" s="63"/>
      <c r="CW33" s="63"/>
      <c r="CX33" s="362"/>
      <c r="CY33" s="361"/>
      <c r="CZ33" s="63"/>
      <c r="DA33" s="63"/>
      <c r="DB33" s="63"/>
      <c r="DC33" s="63"/>
      <c r="DD33" s="362"/>
      <c r="DE33" s="361"/>
      <c r="DF33" s="63"/>
      <c r="DG33" s="63"/>
      <c r="DH33" s="63"/>
      <c r="DI33" s="63"/>
      <c r="DJ33" s="362"/>
      <c r="DK33" s="375"/>
      <c r="DL33" s="366"/>
      <c r="DM33" s="366"/>
      <c r="DN33" s="369"/>
      <c r="DO33" s="366"/>
      <c r="DP33" s="366"/>
      <c r="DQ33" s="289"/>
      <c r="DR33" s="64"/>
      <c r="DS33" s="64"/>
      <c r="DT33" s="64"/>
      <c r="DU33" s="292"/>
      <c r="DV33" s="289"/>
      <c r="DW33" s="64"/>
      <c r="DX33" s="64"/>
      <c r="DY33" s="64"/>
      <c r="DZ33" s="133"/>
      <c r="EA33" s="289"/>
      <c r="EB33" s="377"/>
      <c r="EC33" s="377"/>
      <c r="ED33" s="377"/>
      <c r="EE33" s="378"/>
      <c r="EF33" s="279"/>
      <c r="EG33" s="292"/>
      <c r="EH33" s="298"/>
      <c r="EI33" s="300"/>
      <c r="EJ33" s="289"/>
      <c r="EK33" s="64"/>
      <c r="EL33" s="64"/>
      <c r="EM33" s="64"/>
      <c r="EN33" s="292"/>
      <c r="EO33" s="289"/>
      <c r="EP33" s="64"/>
      <c r="EQ33" s="64"/>
      <c r="ER33" s="64"/>
      <c r="ES33" s="133"/>
      <c r="ET33" s="289"/>
      <c r="EU33" s="377"/>
      <c r="EV33" s="377"/>
      <c r="EW33" s="377"/>
      <c r="EX33" s="378"/>
      <c r="EY33" s="279"/>
      <c r="EZ33" s="64"/>
      <c r="FA33" s="133"/>
      <c r="GO33" s="65" t="str">
        <f>'EFH weibliche Schülerinnen'!B89</f>
        <v>W_Name31</v>
      </c>
    </row>
    <row r="34" spans="1:197" s="65" customFormat="1" x14ac:dyDescent="0.35">
      <c r="A34" s="27" t="s">
        <v>898</v>
      </c>
      <c r="B34" s="72"/>
      <c r="C34" s="59"/>
      <c r="D34" s="59"/>
      <c r="E34" s="59"/>
      <c r="F34" s="309"/>
      <c r="G34" s="73"/>
      <c r="H34" s="72"/>
      <c r="I34" s="59"/>
      <c r="J34" s="59"/>
      <c r="K34" s="59"/>
      <c r="L34" s="309"/>
      <c r="M34" s="72"/>
      <c r="N34" s="59"/>
      <c r="O34" s="59"/>
      <c r="P34" s="59"/>
      <c r="Q34" s="73"/>
      <c r="R34" s="95"/>
      <c r="S34" s="95"/>
      <c r="T34" s="95"/>
      <c r="U34" s="95"/>
      <c r="V34" s="245"/>
      <c r="W34" s="74"/>
      <c r="X34" s="95"/>
      <c r="Y34" s="95"/>
      <c r="Z34" s="95"/>
      <c r="AA34" s="245"/>
      <c r="AB34" s="74"/>
      <c r="AC34" s="95"/>
      <c r="AD34" s="95"/>
      <c r="AE34" s="95"/>
      <c r="AF34" s="245"/>
      <c r="AG34" s="95"/>
      <c r="AH34" s="95"/>
      <c r="AI34" s="95"/>
      <c r="AJ34" s="95"/>
      <c r="AK34" s="251"/>
      <c r="AL34" s="74"/>
      <c r="AM34" s="60"/>
      <c r="AN34" s="60"/>
      <c r="AO34" s="60"/>
      <c r="AP34" s="251"/>
      <c r="AQ34" s="74"/>
      <c r="AR34" s="95"/>
      <c r="AS34" s="95"/>
      <c r="AT34" s="95"/>
      <c r="AU34" s="245"/>
      <c r="AV34" s="259"/>
      <c r="AW34" s="61"/>
      <c r="AX34" s="61"/>
      <c r="AY34" s="61"/>
      <c r="AZ34" s="260"/>
      <c r="BA34" s="259"/>
      <c r="BB34" s="61"/>
      <c r="BC34" s="61"/>
      <c r="BD34" s="61"/>
      <c r="BE34" s="253"/>
      <c r="BF34" s="259"/>
      <c r="BG34" s="347"/>
      <c r="BH34" s="347"/>
      <c r="BI34" s="347"/>
      <c r="BJ34" s="348"/>
      <c r="BK34" s="268"/>
      <c r="BL34" s="62"/>
      <c r="BM34" s="62"/>
      <c r="BN34" s="62"/>
      <c r="BO34" s="272"/>
      <c r="BP34" s="268"/>
      <c r="BQ34" s="254"/>
      <c r="BR34" s="254"/>
      <c r="BS34" s="254"/>
      <c r="BT34" s="274"/>
      <c r="BU34" s="268"/>
      <c r="BV34" s="254"/>
      <c r="BW34" s="254"/>
      <c r="BX34" s="254"/>
      <c r="BY34" s="274"/>
      <c r="BZ34" s="268"/>
      <c r="CA34" s="62"/>
      <c r="CB34" s="62"/>
      <c r="CC34" s="62"/>
      <c r="CD34" s="265"/>
      <c r="CE34" s="268"/>
      <c r="CF34" s="62"/>
      <c r="CG34" s="62"/>
      <c r="CH34" s="62"/>
      <c r="CI34" s="272"/>
      <c r="CJ34" s="268"/>
      <c r="CK34" s="254"/>
      <c r="CL34" s="254"/>
      <c r="CM34" s="254"/>
      <c r="CN34" s="352"/>
      <c r="CO34" s="300"/>
      <c r="CP34" s="355"/>
      <c r="CQ34" s="279"/>
      <c r="CR34" s="372"/>
      <c r="CS34" s="361"/>
      <c r="CT34" s="63"/>
      <c r="CU34" s="63"/>
      <c r="CV34" s="63"/>
      <c r="CW34" s="63"/>
      <c r="CX34" s="362"/>
      <c r="CY34" s="361"/>
      <c r="CZ34" s="63"/>
      <c r="DA34" s="63"/>
      <c r="DB34" s="63"/>
      <c r="DC34" s="63"/>
      <c r="DD34" s="362"/>
      <c r="DE34" s="361"/>
      <c r="DF34" s="63"/>
      <c r="DG34" s="63"/>
      <c r="DH34" s="63"/>
      <c r="DI34" s="63"/>
      <c r="DJ34" s="362"/>
      <c r="DK34" s="375"/>
      <c r="DL34" s="366"/>
      <c r="DM34" s="366"/>
      <c r="DN34" s="369"/>
      <c r="DO34" s="366"/>
      <c r="DP34" s="366"/>
      <c r="DQ34" s="289"/>
      <c r="DR34" s="64"/>
      <c r="DS34" s="64"/>
      <c r="DT34" s="64"/>
      <c r="DU34" s="292"/>
      <c r="DV34" s="289"/>
      <c r="DW34" s="64"/>
      <c r="DX34" s="64"/>
      <c r="DY34" s="64"/>
      <c r="DZ34" s="133"/>
      <c r="EA34" s="289"/>
      <c r="EB34" s="377"/>
      <c r="EC34" s="377"/>
      <c r="ED34" s="377"/>
      <c r="EE34" s="378"/>
      <c r="EF34" s="279"/>
      <c r="EG34" s="292"/>
      <c r="EH34" s="298"/>
      <c r="EI34" s="300"/>
      <c r="EJ34" s="289"/>
      <c r="EK34" s="64"/>
      <c r="EL34" s="64"/>
      <c r="EM34" s="64"/>
      <c r="EN34" s="292"/>
      <c r="EO34" s="289"/>
      <c r="EP34" s="64"/>
      <c r="EQ34" s="64"/>
      <c r="ER34" s="64"/>
      <c r="ES34" s="133"/>
      <c r="ET34" s="289"/>
      <c r="EU34" s="377"/>
      <c r="EV34" s="377"/>
      <c r="EW34" s="377"/>
      <c r="EX34" s="378"/>
      <c r="EY34" s="279"/>
      <c r="EZ34" s="64"/>
      <c r="FA34" s="133"/>
      <c r="GO34" s="65" t="str">
        <f>'EFH weibliche Schülerinnen'!B90</f>
        <v>W_Name32</v>
      </c>
    </row>
    <row r="35" spans="1:197" s="65" customFormat="1" x14ac:dyDescent="0.35">
      <c r="A35" s="27" t="s">
        <v>899</v>
      </c>
      <c r="B35" s="72"/>
      <c r="C35" s="59"/>
      <c r="D35" s="59"/>
      <c r="E35" s="59"/>
      <c r="F35" s="309"/>
      <c r="G35" s="73"/>
      <c r="H35" s="72"/>
      <c r="I35" s="59"/>
      <c r="J35" s="59"/>
      <c r="K35" s="59"/>
      <c r="L35" s="309"/>
      <c r="M35" s="72"/>
      <c r="N35" s="59"/>
      <c r="O35" s="59"/>
      <c r="P35" s="59"/>
      <c r="Q35" s="73"/>
      <c r="R35" s="95"/>
      <c r="S35" s="95"/>
      <c r="T35" s="95"/>
      <c r="U35" s="95"/>
      <c r="V35" s="245"/>
      <c r="W35" s="74"/>
      <c r="X35" s="95"/>
      <c r="Y35" s="95"/>
      <c r="Z35" s="95"/>
      <c r="AA35" s="245"/>
      <c r="AB35" s="74"/>
      <c r="AC35" s="95"/>
      <c r="AD35" s="95"/>
      <c r="AE35" s="95"/>
      <c r="AF35" s="245"/>
      <c r="AG35" s="95"/>
      <c r="AH35" s="95"/>
      <c r="AI35" s="95"/>
      <c r="AJ35" s="95"/>
      <c r="AK35" s="251"/>
      <c r="AL35" s="74"/>
      <c r="AM35" s="60"/>
      <c r="AN35" s="60"/>
      <c r="AO35" s="60"/>
      <c r="AP35" s="251"/>
      <c r="AQ35" s="74"/>
      <c r="AR35" s="95"/>
      <c r="AS35" s="95"/>
      <c r="AT35" s="95"/>
      <c r="AU35" s="245"/>
      <c r="AV35" s="259"/>
      <c r="AW35" s="61"/>
      <c r="AX35" s="61"/>
      <c r="AY35" s="61"/>
      <c r="AZ35" s="260"/>
      <c r="BA35" s="259"/>
      <c r="BB35" s="61"/>
      <c r="BC35" s="61"/>
      <c r="BD35" s="61"/>
      <c r="BE35" s="253"/>
      <c r="BF35" s="259"/>
      <c r="BG35" s="347"/>
      <c r="BH35" s="347"/>
      <c r="BI35" s="347"/>
      <c r="BJ35" s="348"/>
      <c r="BK35" s="268"/>
      <c r="BL35" s="62"/>
      <c r="BM35" s="62"/>
      <c r="BN35" s="62"/>
      <c r="BO35" s="272"/>
      <c r="BP35" s="268"/>
      <c r="BQ35" s="254"/>
      <c r="BR35" s="254"/>
      <c r="BS35" s="254"/>
      <c r="BT35" s="274"/>
      <c r="BU35" s="268"/>
      <c r="BV35" s="254"/>
      <c r="BW35" s="254"/>
      <c r="BX35" s="254"/>
      <c r="BY35" s="274"/>
      <c r="BZ35" s="268"/>
      <c r="CA35" s="62"/>
      <c r="CB35" s="62"/>
      <c r="CC35" s="62"/>
      <c r="CD35" s="265"/>
      <c r="CE35" s="268"/>
      <c r="CF35" s="62"/>
      <c r="CG35" s="62"/>
      <c r="CH35" s="62"/>
      <c r="CI35" s="272"/>
      <c r="CJ35" s="268"/>
      <c r="CK35" s="254"/>
      <c r="CL35" s="254"/>
      <c r="CM35" s="254"/>
      <c r="CN35" s="352"/>
      <c r="CO35" s="300"/>
      <c r="CP35" s="355"/>
      <c r="CQ35" s="279"/>
      <c r="CR35" s="372"/>
      <c r="CS35" s="361"/>
      <c r="CT35" s="63"/>
      <c r="CU35" s="63"/>
      <c r="CV35" s="63"/>
      <c r="CW35" s="63"/>
      <c r="CX35" s="362"/>
      <c r="CY35" s="361"/>
      <c r="CZ35" s="63"/>
      <c r="DA35" s="63"/>
      <c r="DB35" s="63"/>
      <c r="DC35" s="63"/>
      <c r="DD35" s="362"/>
      <c r="DE35" s="361"/>
      <c r="DF35" s="63"/>
      <c r="DG35" s="63"/>
      <c r="DH35" s="63"/>
      <c r="DI35" s="63"/>
      <c r="DJ35" s="362"/>
      <c r="DK35" s="375"/>
      <c r="DL35" s="366"/>
      <c r="DM35" s="366"/>
      <c r="DN35" s="369"/>
      <c r="DO35" s="366"/>
      <c r="DP35" s="366"/>
      <c r="DQ35" s="289"/>
      <c r="DR35" s="64"/>
      <c r="DS35" s="64"/>
      <c r="DT35" s="64"/>
      <c r="DU35" s="292"/>
      <c r="DV35" s="289"/>
      <c r="DW35" s="64"/>
      <c r="DX35" s="64"/>
      <c r="DY35" s="64"/>
      <c r="DZ35" s="133"/>
      <c r="EA35" s="289"/>
      <c r="EB35" s="377"/>
      <c r="EC35" s="377"/>
      <c r="ED35" s="377"/>
      <c r="EE35" s="378"/>
      <c r="EF35" s="279"/>
      <c r="EG35" s="292"/>
      <c r="EH35" s="298"/>
      <c r="EI35" s="300"/>
      <c r="EJ35" s="289"/>
      <c r="EK35" s="64"/>
      <c r="EL35" s="64"/>
      <c r="EM35" s="64"/>
      <c r="EN35" s="292"/>
      <c r="EO35" s="289"/>
      <c r="EP35" s="64"/>
      <c r="EQ35" s="64"/>
      <c r="ER35" s="64"/>
      <c r="ES35" s="133"/>
      <c r="ET35" s="289"/>
      <c r="EU35" s="377"/>
      <c r="EV35" s="377"/>
      <c r="EW35" s="377"/>
      <c r="EX35" s="378"/>
      <c r="EY35" s="279"/>
      <c r="EZ35" s="64"/>
      <c r="FA35" s="133"/>
      <c r="GO35" s="65" t="str">
        <f>'EFH weibliche Schülerinnen'!B91</f>
        <v>W_Name33</v>
      </c>
    </row>
    <row r="36" spans="1:197" s="65" customFormat="1" x14ac:dyDescent="0.35">
      <c r="A36" s="27" t="s">
        <v>900</v>
      </c>
      <c r="B36" s="72"/>
      <c r="C36" s="59"/>
      <c r="D36" s="59"/>
      <c r="E36" s="59"/>
      <c r="F36" s="309"/>
      <c r="G36" s="73"/>
      <c r="H36" s="72"/>
      <c r="I36" s="59"/>
      <c r="J36" s="59"/>
      <c r="K36" s="59"/>
      <c r="L36" s="309"/>
      <c r="M36" s="72"/>
      <c r="N36" s="59"/>
      <c r="O36" s="59"/>
      <c r="P36" s="59"/>
      <c r="Q36" s="73"/>
      <c r="R36" s="95"/>
      <c r="S36" s="95"/>
      <c r="T36" s="95"/>
      <c r="U36" s="95"/>
      <c r="V36" s="245"/>
      <c r="W36" s="74"/>
      <c r="X36" s="95"/>
      <c r="Y36" s="95"/>
      <c r="Z36" s="95"/>
      <c r="AA36" s="245"/>
      <c r="AB36" s="74"/>
      <c r="AC36" s="95"/>
      <c r="AD36" s="95"/>
      <c r="AE36" s="95"/>
      <c r="AF36" s="245"/>
      <c r="AG36" s="95"/>
      <c r="AH36" s="95"/>
      <c r="AI36" s="95"/>
      <c r="AJ36" s="95"/>
      <c r="AK36" s="251"/>
      <c r="AL36" s="74"/>
      <c r="AM36" s="60"/>
      <c r="AN36" s="60"/>
      <c r="AO36" s="60"/>
      <c r="AP36" s="251"/>
      <c r="AQ36" s="74"/>
      <c r="AR36" s="95"/>
      <c r="AS36" s="95"/>
      <c r="AT36" s="95"/>
      <c r="AU36" s="245"/>
      <c r="AV36" s="259"/>
      <c r="AW36" s="61"/>
      <c r="AX36" s="61"/>
      <c r="AY36" s="61"/>
      <c r="AZ36" s="260"/>
      <c r="BA36" s="259"/>
      <c r="BB36" s="61"/>
      <c r="BC36" s="61"/>
      <c r="BD36" s="61"/>
      <c r="BE36" s="253"/>
      <c r="BF36" s="259"/>
      <c r="BG36" s="347"/>
      <c r="BH36" s="347"/>
      <c r="BI36" s="347"/>
      <c r="BJ36" s="348"/>
      <c r="BK36" s="268"/>
      <c r="BL36" s="62"/>
      <c r="BM36" s="62"/>
      <c r="BN36" s="62"/>
      <c r="BO36" s="272"/>
      <c r="BP36" s="268"/>
      <c r="BQ36" s="254"/>
      <c r="BR36" s="254"/>
      <c r="BS36" s="254"/>
      <c r="BT36" s="274"/>
      <c r="BU36" s="268"/>
      <c r="BV36" s="254"/>
      <c r="BW36" s="254"/>
      <c r="BX36" s="254"/>
      <c r="BY36" s="274"/>
      <c r="BZ36" s="268"/>
      <c r="CA36" s="62"/>
      <c r="CB36" s="62"/>
      <c r="CC36" s="62"/>
      <c r="CD36" s="265"/>
      <c r="CE36" s="268"/>
      <c r="CF36" s="62"/>
      <c r="CG36" s="62"/>
      <c r="CH36" s="62"/>
      <c r="CI36" s="272"/>
      <c r="CJ36" s="268"/>
      <c r="CK36" s="254"/>
      <c r="CL36" s="254"/>
      <c r="CM36" s="254"/>
      <c r="CN36" s="352"/>
      <c r="CO36" s="300"/>
      <c r="CP36" s="355"/>
      <c r="CQ36" s="279"/>
      <c r="CR36" s="372"/>
      <c r="CS36" s="361"/>
      <c r="CT36" s="63"/>
      <c r="CU36" s="63"/>
      <c r="CV36" s="63"/>
      <c r="CW36" s="63"/>
      <c r="CX36" s="362"/>
      <c r="CY36" s="361"/>
      <c r="CZ36" s="63"/>
      <c r="DA36" s="63"/>
      <c r="DB36" s="63"/>
      <c r="DC36" s="63"/>
      <c r="DD36" s="362"/>
      <c r="DE36" s="361"/>
      <c r="DF36" s="63"/>
      <c r="DG36" s="63"/>
      <c r="DH36" s="63"/>
      <c r="DI36" s="63"/>
      <c r="DJ36" s="362"/>
      <c r="DK36" s="375"/>
      <c r="DL36" s="366"/>
      <c r="DM36" s="366"/>
      <c r="DN36" s="369"/>
      <c r="DO36" s="366"/>
      <c r="DP36" s="366"/>
      <c r="DQ36" s="289"/>
      <c r="DR36" s="64"/>
      <c r="DS36" s="64"/>
      <c r="DT36" s="64"/>
      <c r="DU36" s="292"/>
      <c r="DV36" s="289"/>
      <c r="DW36" s="64"/>
      <c r="DX36" s="64"/>
      <c r="DY36" s="64"/>
      <c r="DZ36" s="133"/>
      <c r="EA36" s="289"/>
      <c r="EB36" s="377"/>
      <c r="EC36" s="377"/>
      <c r="ED36" s="377"/>
      <c r="EE36" s="378"/>
      <c r="EF36" s="279"/>
      <c r="EG36" s="292"/>
      <c r="EH36" s="298"/>
      <c r="EI36" s="300"/>
      <c r="EJ36" s="289"/>
      <c r="EK36" s="64"/>
      <c r="EL36" s="64"/>
      <c r="EM36" s="64"/>
      <c r="EN36" s="292"/>
      <c r="EO36" s="289"/>
      <c r="EP36" s="64"/>
      <c r="EQ36" s="64"/>
      <c r="ER36" s="64"/>
      <c r="ES36" s="133"/>
      <c r="ET36" s="289"/>
      <c r="EU36" s="377"/>
      <c r="EV36" s="377"/>
      <c r="EW36" s="377"/>
      <c r="EX36" s="378"/>
      <c r="EY36" s="279"/>
      <c r="EZ36" s="64"/>
      <c r="FA36" s="133"/>
      <c r="GO36" s="65" t="str">
        <f>'EFH weibliche Schülerinnen'!B92</f>
        <v>W_Name34</v>
      </c>
    </row>
    <row r="37" spans="1:197" s="65" customFormat="1" x14ac:dyDescent="0.35">
      <c r="A37" s="27" t="s">
        <v>901</v>
      </c>
      <c r="B37" s="72"/>
      <c r="C37" s="59"/>
      <c r="D37" s="59"/>
      <c r="E37" s="59"/>
      <c r="F37" s="309"/>
      <c r="G37" s="73"/>
      <c r="H37" s="72"/>
      <c r="I37" s="59"/>
      <c r="J37" s="59"/>
      <c r="K37" s="59"/>
      <c r="L37" s="309"/>
      <c r="M37" s="72"/>
      <c r="N37" s="59"/>
      <c r="O37" s="59"/>
      <c r="P37" s="59"/>
      <c r="Q37" s="73"/>
      <c r="R37" s="95"/>
      <c r="S37" s="95"/>
      <c r="T37" s="95"/>
      <c r="U37" s="95"/>
      <c r="V37" s="245"/>
      <c r="W37" s="74"/>
      <c r="X37" s="95"/>
      <c r="Y37" s="95"/>
      <c r="Z37" s="95"/>
      <c r="AA37" s="245"/>
      <c r="AB37" s="74"/>
      <c r="AC37" s="95"/>
      <c r="AD37" s="95"/>
      <c r="AE37" s="95"/>
      <c r="AF37" s="245"/>
      <c r="AG37" s="95"/>
      <c r="AH37" s="95"/>
      <c r="AI37" s="95"/>
      <c r="AJ37" s="95"/>
      <c r="AK37" s="251"/>
      <c r="AL37" s="74"/>
      <c r="AM37" s="60"/>
      <c r="AN37" s="60"/>
      <c r="AO37" s="60"/>
      <c r="AP37" s="251"/>
      <c r="AQ37" s="74"/>
      <c r="AR37" s="95"/>
      <c r="AS37" s="95"/>
      <c r="AT37" s="95"/>
      <c r="AU37" s="245"/>
      <c r="AV37" s="259"/>
      <c r="AW37" s="61"/>
      <c r="AX37" s="61"/>
      <c r="AY37" s="61"/>
      <c r="AZ37" s="260"/>
      <c r="BA37" s="259"/>
      <c r="BB37" s="61"/>
      <c r="BC37" s="61"/>
      <c r="BD37" s="61"/>
      <c r="BE37" s="253"/>
      <c r="BF37" s="259"/>
      <c r="BG37" s="347"/>
      <c r="BH37" s="347"/>
      <c r="BI37" s="347"/>
      <c r="BJ37" s="348"/>
      <c r="BK37" s="268"/>
      <c r="BL37" s="62"/>
      <c r="BM37" s="62"/>
      <c r="BN37" s="62"/>
      <c r="BO37" s="272"/>
      <c r="BP37" s="268"/>
      <c r="BQ37" s="254"/>
      <c r="BR37" s="254"/>
      <c r="BS37" s="254"/>
      <c r="BT37" s="274"/>
      <c r="BU37" s="268"/>
      <c r="BV37" s="254"/>
      <c r="BW37" s="254"/>
      <c r="BX37" s="254"/>
      <c r="BY37" s="274"/>
      <c r="BZ37" s="268"/>
      <c r="CA37" s="62"/>
      <c r="CB37" s="62"/>
      <c r="CC37" s="62"/>
      <c r="CD37" s="265"/>
      <c r="CE37" s="268"/>
      <c r="CF37" s="62"/>
      <c r="CG37" s="62"/>
      <c r="CH37" s="62"/>
      <c r="CI37" s="272"/>
      <c r="CJ37" s="268"/>
      <c r="CK37" s="254"/>
      <c r="CL37" s="254"/>
      <c r="CM37" s="254"/>
      <c r="CN37" s="352"/>
      <c r="CO37" s="300"/>
      <c r="CP37" s="355"/>
      <c r="CQ37" s="279"/>
      <c r="CR37" s="372"/>
      <c r="CS37" s="361"/>
      <c r="CT37" s="63"/>
      <c r="CU37" s="63"/>
      <c r="CV37" s="63"/>
      <c r="CW37" s="63"/>
      <c r="CX37" s="362"/>
      <c r="CY37" s="361"/>
      <c r="CZ37" s="63"/>
      <c r="DA37" s="63"/>
      <c r="DB37" s="63"/>
      <c r="DC37" s="63"/>
      <c r="DD37" s="362"/>
      <c r="DE37" s="361"/>
      <c r="DF37" s="63"/>
      <c r="DG37" s="63"/>
      <c r="DH37" s="63"/>
      <c r="DI37" s="63"/>
      <c r="DJ37" s="362"/>
      <c r="DK37" s="375"/>
      <c r="DL37" s="366"/>
      <c r="DM37" s="366"/>
      <c r="DN37" s="369"/>
      <c r="DO37" s="366"/>
      <c r="DP37" s="366"/>
      <c r="DQ37" s="289"/>
      <c r="DR37" s="64"/>
      <c r="DS37" s="64"/>
      <c r="DT37" s="64"/>
      <c r="DU37" s="292"/>
      <c r="DV37" s="289"/>
      <c r="DW37" s="64"/>
      <c r="DX37" s="64"/>
      <c r="DY37" s="64"/>
      <c r="DZ37" s="133"/>
      <c r="EA37" s="289"/>
      <c r="EB37" s="377"/>
      <c r="EC37" s="377"/>
      <c r="ED37" s="377"/>
      <c r="EE37" s="378"/>
      <c r="EF37" s="279"/>
      <c r="EG37" s="292"/>
      <c r="EH37" s="298"/>
      <c r="EI37" s="300"/>
      <c r="EJ37" s="289"/>
      <c r="EK37" s="64"/>
      <c r="EL37" s="64"/>
      <c r="EM37" s="64"/>
      <c r="EN37" s="292"/>
      <c r="EO37" s="289"/>
      <c r="EP37" s="64"/>
      <c r="EQ37" s="64"/>
      <c r="ER37" s="64"/>
      <c r="ES37" s="133"/>
      <c r="ET37" s="289"/>
      <c r="EU37" s="377"/>
      <c r="EV37" s="377"/>
      <c r="EW37" s="377"/>
      <c r="EX37" s="378"/>
      <c r="EY37" s="279"/>
      <c r="EZ37" s="64"/>
      <c r="FA37" s="133"/>
      <c r="GO37" s="65" t="str">
        <f>'EFH weibliche Schülerinnen'!B93</f>
        <v>W_Name35</v>
      </c>
    </row>
    <row r="38" spans="1:197" s="65" customFormat="1" x14ac:dyDescent="0.35">
      <c r="A38" s="27" t="s">
        <v>902</v>
      </c>
      <c r="B38" s="72"/>
      <c r="C38" s="59"/>
      <c r="D38" s="59"/>
      <c r="E38" s="59"/>
      <c r="F38" s="309"/>
      <c r="G38" s="73"/>
      <c r="H38" s="72"/>
      <c r="I38" s="59"/>
      <c r="J38" s="59"/>
      <c r="K38" s="59"/>
      <c r="L38" s="309"/>
      <c r="M38" s="72"/>
      <c r="N38" s="59"/>
      <c r="O38" s="59"/>
      <c r="P38" s="59"/>
      <c r="Q38" s="73"/>
      <c r="R38" s="95"/>
      <c r="S38" s="95"/>
      <c r="T38" s="95"/>
      <c r="U38" s="95"/>
      <c r="V38" s="245"/>
      <c r="W38" s="74"/>
      <c r="X38" s="95"/>
      <c r="Y38" s="95"/>
      <c r="Z38" s="95"/>
      <c r="AA38" s="245"/>
      <c r="AB38" s="74"/>
      <c r="AC38" s="95"/>
      <c r="AD38" s="95"/>
      <c r="AE38" s="95"/>
      <c r="AF38" s="245"/>
      <c r="AG38" s="95"/>
      <c r="AH38" s="95"/>
      <c r="AI38" s="95"/>
      <c r="AJ38" s="95"/>
      <c r="AK38" s="251"/>
      <c r="AL38" s="74"/>
      <c r="AM38" s="60"/>
      <c r="AN38" s="60"/>
      <c r="AO38" s="60"/>
      <c r="AP38" s="251"/>
      <c r="AQ38" s="74"/>
      <c r="AR38" s="95"/>
      <c r="AS38" s="95"/>
      <c r="AT38" s="95"/>
      <c r="AU38" s="245"/>
      <c r="AV38" s="259"/>
      <c r="AW38" s="61"/>
      <c r="AX38" s="61"/>
      <c r="AY38" s="61"/>
      <c r="AZ38" s="260"/>
      <c r="BA38" s="259"/>
      <c r="BB38" s="61"/>
      <c r="BC38" s="61"/>
      <c r="BD38" s="61"/>
      <c r="BE38" s="253"/>
      <c r="BF38" s="259"/>
      <c r="BG38" s="347"/>
      <c r="BH38" s="347"/>
      <c r="BI38" s="347"/>
      <c r="BJ38" s="348"/>
      <c r="BK38" s="268"/>
      <c r="BL38" s="62"/>
      <c r="BM38" s="62"/>
      <c r="BN38" s="62"/>
      <c r="BO38" s="272"/>
      <c r="BP38" s="268"/>
      <c r="BQ38" s="254"/>
      <c r="BR38" s="254"/>
      <c r="BS38" s="254"/>
      <c r="BT38" s="274"/>
      <c r="BU38" s="268"/>
      <c r="BV38" s="254"/>
      <c r="BW38" s="254"/>
      <c r="BX38" s="254"/>
      <c r="BY38" s="274"/>
      <c r="BZ38" s="268"/>
      <c r="CA38" s="62"/>
      <c r="CB38" s="62"/>
      <c r="CC38" s="62"/>
      <c r="CD38" s="265"/>
      <c r="CE38" s="268"/>
      <c r="CF38" s="62"/>
      <c r="CG38" s="62"/>
      <c r="CH38" s="62"/>
      <c r="CI38" s="272"/>
      <c r="CJ38" s="268"/>
      <c r="CK38" s="254"/>
      <c r="CL38" s="254"/>
      <c r="CM38" s="254"/>
      <c r="CN38" s="352"/>
      <c r="CO38" s="300"/>
      <c r="CP38" s="355"/>
      <c r="CQ38" s="279"/>
      <c r="CR38" s="372"/>
      <c r="CS38" s="361"/>
      <c r="CT38" s="63"/>
      <c r="CU38" s="63"/>
      <c r="CV38" s="63"/>
      <c r="CW38" s="63"/>
      <c r="CX38" s="362"/>
      <c r="CY38" s="361"/>
      <c r="CZ38" s="63"/>
      <c r="DA38" s="63"/>
      <c r="DB38" s="63"/>
      <c r="DC38" s="63"/>
      <c r="DD38" s="362"/>
      <c r="DE38" s="361"/>
      <c r="DF38" s="63"/>
      <c r="DG38" s="63"/>
      <c r="DH38" s="63"/>
      <c r="DI38" s="63"/>
      <c r="DJ38" s="362"/>
      <c r="DK38" s="375"/>
      <c r="DL38" s="366"/>
      <c r="DM38" s="366"/>
      <c r="DN38" s="369"/>
      <c r="DO38" s="366"/>
      <c r="DP38" s="366"/>
      <c r="DQ38" s="289"/>
      <c r="DR38" s="64"/>
      <c r="DS38" s="64"/>
      <c r="DT38" s="64"/>
      <c r="DU38" s="292"/>
      <c r="DV38" s="289"/>
      <c r="DW38" s="64"/>
      <c r="DX38" s="64"/>
      <c r="DY38" s="64"/>
      <c r="DZ38" s="133"/>
      <c r="EA38" s="289"/>
      <c r="EB38" s="377"/>
      <c r="EC38" s="377"/>
      <c r="ED38" s="377"/>
      <c r="EE38" s="378"/>
      <c r="EF38" s="279"/>
      <c r="EG38" s="292"/>
      <c r="EH38" s="298"/>
      <c r="EI38" s="300"/>
      <c r="EJ38" s="289"/>
      <c r="EK38" s="64"/>
      <c r="EL38" s="64"/>
      <c r="EM38" s="64"/>
      <c r="EN38" s="292"/>
      <c r="EO38" s="289"/>
      <c r="EP38" s="64"/>
      <c r="EQ38" s="64"/>
      <c r="ER38" s="64"/>
      <c r="ES38" s="133"/>
      <c r="ET38" s="289"/>
      <c r="EU38" s="377"/>
      <c r="EV38" s="377"/>
      <c r="EW38" s="377"/>
      <c r="EX38" s="378"/>
      <c r="EY38" s="279"/>
      <c r="EZ38" s="64"/>
      <c r="FA38" s="133"/>
      <c r="GO38" s="65" t="str">
        <f>'EFH weibliche Schülerinnen'!B94</f>
        <v>W_Name36</v>
      </c>
    </row>
    <row r="39" spans="1:197" s="65" customFormat="1" x14ac:dyDescent="0.35">
      <c r="A39" s="27" t="s">
        <v>903</v>
      </c>
      <c r="B39" s="72"/>
      <c r="C39" s="59"/>
      <c r="D39" s="59"/>
      <c r="E39" s="59"/>
      <c r="F39" s="309"/>
      <c r="G39" s="73"/>
      <c r="H39" s="72"/>
      <c r="I39" s="59"/>
      <c r="J39" s="59"/>
      <c r="K39" s="59"/>
      <c r="L39" s="309"/>
      <c r="M39" s="72"/>
      <c r="N39" s="59"/>
      <c r="O39" s="59"/>
      <c r="P39" s="59"/>
      <c r="Q39" s="73"/>
      <c r="R39" s="95"/>
      <c r="S39" s="95"/>
      <c r="T39" s="95"/>
      <c r="U39" s="95"/>
      <c r="V39" s="245"/>
      <c r="W39" s="74"/>
      <c r="X39" s="95"/>
      <c r="Y39" s="95"/>
      <c r="Z39" s="95"/>
      <c r="AA39" s="245"/>
      <c r="AB39" s="74"/>
      <c r="AC39" s="95"/>
      <c r="AD39" s="95"/>
      <c r="AE39" s="95"/>
      <c r="AF39" s="245"/>
      <c r="AG39" s="95"/>
      <c r="AH39" s="95"/>
      <c r="AI39" s="95"/>
      <c r="AJ39" s="95"/>
      <c r="AK39" s="251"/>
      <c r="AL39" s="74"/>
      <c r="AM39" s="60"/>
      <c r="AN39" s="60"/>
      <c r="AO39" s="60"/>
      <c r="AP39" s="251"/>
      <c r="AQ39" s="74"/>
      <c r="AR39" s="95"/>
      <c r="AS39" s="95"/>
      <c r="AT39" s="95"/>
      <c r="AU39" s="245"/>
      <c r="AV39" s="259"/>
      <c r="AW39" s="61"/>
      <c r="AX39" s="61"/>
      <c r="AY39" s="61"/>
      <c r="AZ39" s="260"/>
      <c r="BA39" s="259"/>
      <c r="BB39" s="61"/>
      <c r="BC39" s="61"/>
      <c r="BD39" s="61"/>
      <c r="BE39" s="253"/>
      <c r="BF39" s="259"/>
      <c r="BG39" s="347"/>
      <c r="BH39" s="347"/>
      <c r="BI39" s="347"/>
      <c r="BJ39" s="348"/>
      <c r="BK39" s="268"/>
      <c r="BL39" s="62"/>
      <c r="BM39" s="62"/>
      <c r="BN39" s="62"/>
      <c r="BO39" s="272"/>
      <c r="BP39" s="268"/>
      <c r="BQ39" s="254"/>
      <c r="BR39" s="254"/>
      <c r="BS39" s="254"/>
      <c r="BT39" s="274"/>
      <c r="BU39" s="268"/>
      <c r="BV39" s="254"/>
      <c r="BW39" s="254"/>
      <c r="BX39" s="254"/>
      <c r="BY39" s="274"/>
      <c r="BZ39" s="268"/>
      <c r="CA39" s="62"/>
      <c r="CB39" s="62"/>
      <c r="CC39" s="62"/>
      <c r="CD39" s="265"/>
      <c r="CE39" s="268"/>
      <c r="CF39" s="62"/>
      <c r="CG39" s="62"/>
      <c r="CH39" s="62"/>
      <c r="CI39" s="272"/>
      <c r="CJ39" s="268"/>
      <c r="CK39" s="254"/>
      <c r="CL39" s="254"/>
      <c r="CM39" s="254"/>
      <c r="CN39" s="352"/>
      <c r="CO39" s="300"/>
      <c r="CP39" s="355"/>
      <c r="CQ39" s="279"/>
      <c r="CR39" s="372"/>
      <c r="CS39" s="361"/>
      <c r="CT39" s="63"/>
      <c r="CU39" s="63"/>
      <c r="CV39" s="63"/>
      <c r="CW39" s="63"/>
      <c r="CX39" s="362"/>
      <c r="CY39" s="361"/>
      <c r="CZ39" s="63"/>
      <c r="DA39" s="63"/>
      <c r="DB39" s="63"/>
      <c r="DC39" s="63"/>
      <c r="DD39" s="362"/>
      <c r="DE39" s="361"/>
      <c r="DF39" s="63"/>
      <c r="DG39" s="63"/>
      <c r="DH39" s="63"/>
      <c r="DI39" s="63"/>
      <c r="DJ39" s="362"/>
      <c r="DK39" s="375"/>
      <c r="DL39" s="366"/>
      <c r="DM39" s="366"/>
      <c r="DN39" s="369"/>
      <c r="DO39" s="366"/>
      <c r="DP39" s="366"/>
      <c r="DQ39" s="289"/>
      <c r="DR39" s="64"/>
      <c r="DS39" s="64"/>
      <c r="DT39" s="64"/>
      <c r="DU39" s="292"/>
      <c r="DV39" s="289"/>
      <c r="DW39" s="64"/>
      <c r="DX39" s="64"/>
      <c r="DY39" s="64"/>
      <c r="DZ39" s="133"/>
      <c r="EA39" s="289"/>
      <c r="EB39" s="377"/>
      <c r="EC39" s="377"/>
      <c r="ED39" s="377"/>
      <c r="EE39" s="378"/>
      <c r="EF39" s="279"/>
      <c r="EG39" s="292"/>
      <c r="EH39" s="298"/>
      <c r="EI39" s="300"/>
      <c r="EJ39" s="289"/>
      <c r="EK39" s="64"/>
      <c r="EL39" s="64"/>
      <c r="EM39" s="64"/>
      <c r="EN39" s="292"/>
      <c r="EO39" s="289"/>
      <c r="EP39" s="64"/>
      <c r="EQ39" s="64"/>
      <c r="ER39" s="64"/>
      <c r="ES39" s="133"/>
      <c r="ET39" s="289"/>
      <c r="EU39" s="377"/>
      <c r="EV39" s="377"/>
      <c r="EW39" s="377"/>
      <c r="EX39" s="378"/>
      <c r="EY39" s="279"/>
      <c r="EZ39" s="64"/>
      <c r="FA39" s="133"/>
      <c r="GO39" s="65" t="str">
        <f>'EFH weibliche Schülerinnen'!B95</f>
        <v>W_Name37</v>
      </c>
    </row>
    <row r="40" spans="1:197" s="65" customFormat="1" x14ac:dyDescent="0.35">
      <c r="A40" s="27" t="s">
        <v>904</v>
      </c>
      <c r="B40" s="72"/>
      <c r="C40" s="59"/>
      <c r="D40" s="59"/>
      <c r="E40" s="59"/>
      <c r="F40" s="309"/>
      <c r="G40" s="73"/>
      <c r="H40" s="72"/>
      <c r="I40" s="59"/>
      <c r="J40" s="59"/>
      <c r="K40" s="59"/>
      <c r="L40" s="309"/>
      <c r="M40" s="72"/>
      <c r="N40" s="59"/>
      <c r="O40" s="59"/>
      <c r="P40" s="59"/>
      <c r="Q40" s="73"/>
      <c r="R40" s="95"/>
      <c r="S40" s="95"/>
      <c r="T40" s="95"/>
      <c r="U40" s="95"/>
      <c r="V40" s="245"/>
      <c r="W40" s="74"/>
      <c r="X40" s="95"/>
      <c r="Y40" s="95"/>
      <c r="Z40" s="95"/>
      <c r="AA40" s="245"/>
      <c r="AB40" s="74"/>
      <c r="AC40" s="95"/>
      <c r="AD40" s="95"/>
      <c r="AE40" s="95"/>
      <c r="AF40" s="245"/>
      <c r="AG40" s="95"/>
      <c r="AH40" s="95"/>
      <c r="AI40" s="95"/>
      <c r="AJ40" s="95"/>
      <c r="AK40" s="251"/>
      <c r="AL40" s="74"/>
      <c r="AM40" s="60"/>
      <c r="AN40" s="60"/>
      <c r="AO40" s="60"/>
      <c r="AP40" s="251"/>
      <c r="AQ40" s="74"/>
      <c r="AR40" s="95"/>
      <c r="AS40" s="95"/>
      <c r="AT40" s="95"/>
      <c r="AU40" s="245"/>
      <c r="AV40" s="259"/>
      <c r="AW40" s="61"/>
      <c r="AX40" s="61"/>
      <c r="AY40" s="61"/>
      <c r="AZ40" s="260"/>
      <c r="BA40" s="259"/>
      <c r="BB40" s="61"/>
      <c r="BC40" s="61"/>
      <c r="BD40" s="61"/>
      <c r="BE40" s="253"/>
      <c r="BF40" s="259"/>
      <c r="BG40" s="347"/>
      <c r="BH40" s="347"/>
      <c r="BI40" s="347"/>
      <c r="BJ40" s="348"/>
      <c r="BK40" s="268"/>
      <c r="BL40" s="62"/>
      <c r="BM40" s="62"/>
      <c r="BN40" s="62"/>
      <c r="BO40" s="272"/>
      <c r="BP40" s="268"/>
      <c r="BQ40" s="254"/>
      <c r="BR40" s="254"/>
      <c r="BS40" s="254"/>
      <c r="BT40" s="274"/>
      <c r="BU40" s="268"/>
      <c r="BV40" s="254"/>
      <c r="BW40" s="254"/>
      <c r="BX40" s="254"/>
      <c r="BY40" s="274"/>
      <c r="BZ40" s="268"/>
      <c r="CA40" s="62"/>
      <c r="CB40" s="62"/>
      <c r="CC40" s="62"/>
      <c r="CD40" s="265"/>
      <c r="CE40" s="268"/>
      <c r="CF40" s="62"/>
      <c r="CG40" s="62"/>
      <c r="CH40" s="62"/>
      <c r="CI40" s="272"/>
      <c r="CJ40" s="268"/>
      <c r="CK40" s="254"/>
      <c r="CL40" s="254"/>
      <c r="CM40" s="254"/>
      <c r="CN40" s="352"/>
      <c r="CO40" s="300"/>
      <c r="CP40" s="355"/>
      <c r="CQ40" s="279"/>
      <c r="CR40" s="372"/>
      <c r="CS40" s="361"/>
      <c r="CT40" s="63"/>
      <c r="CU40" s="63"/>
      <c r="CV40" s="63"/>
      <c r="CW40" s="63"/>
      <c r="CX40" s="362"/>
      <c r="CY40" s="361"/>
      <c r="CZ40" s="63"/>
      <c r="DA40" s="63"/>
      <c r="DB40" s="63"/>
      <c r="DC40" s="63"/>
      <c r="DD40" s="362"/>
      <c r="DE40" s="361"/>
      <c r="DF40" s="63"/>
      <c r="DG40" s="63"/>
      <c r="DH40" s="63"/>
      <c r="DI40" s="63"/>
      <c r="DJ40" s="362"/>
      <c r="DK40" s="375"/>
      <c r="DL40" s="366"/>
      <c r="DM40" s="366"/>
      <c r="DN40" s="369"/>
      <c r="DO40" s="366"/>
      <c r="DP40" s="366"/>
      <c r="DQ40" s="289"/>
      <c r="DR40" s="64"/>
      <c r="DS40" s="64"/>
      <c r="DT40" s="64"/>
      <c r="DU40" s="292"/>
      <c r="DV40" s="289"/>
      <c r="DW40" s="64"/>
      <c r="DX40" s="64"/>
      <c r="DY40" s="64"/>
      <c r="DZ40" s="133"/>
      <c r="EA40" s="289"/>
      <c r="EB40" s="377"/>
      <c r="EC40" s="377"/>
      <c r="ED40" s="377"/>
      <c r="EE40" s="378"/>
      <c r="EF40" s="279"/>
      <c r="EG40" s="292"/>
      <c r="EH40" s="298"/>
      <c r="EI40" s="300"/>
      <c r="EJ40" s="289"/>
      <c r="EK40" s="64"/>
      <c r="EL40" s="64"/>
      <c r="EM40" s="64"/>
      <c r="EN40" s="292"/>
      <c r="EO40" s="289"/>
      <c r="EP40" s="64"/>
      <c r="EQ40" s="64"/>
      <c r="ER40" s="64"/>
      <c r="ES40" s="133"/>
      <c r="ET40" s="289"/>
      <c r="EU40" s="377"/>
      <c r="EV40" s="377"/>
      <c r="EW40" s="377"/>
      <c r="EX40" s="378"/>
      <c r="EY40" s="279"/>
      <c r="EZ40" s="64"/>
      <c r="FA40" s="133"/>
      <c r="GO40" s="65" t="str">
        <f>'EFH weibliche Schülerinnen'!B96</f>
        <v>W_Name38</v>
      </c>
    </row>
    <row r="41" spans="1:197" s="65" customFormat="1" x14ac:dyDescent="0.35">
      <c r="A41" s="27" t="s">
        <v>905</v>
      </c>
      <c r="B41" s="72"/>
      <c r="C41" s="59"/>
      <c r="D41" s="59"/>
      <c r="E41" s="59"/>
      <c r="F41" s="309"/>
      <c r="G41" s="73"/>
      <c r="H41" s="72"/>
      <c r="I41" s="59"/>
      <c r="J41" s="59"/>
      <c r="K41" s="59"/>
      <c r="L41" s="309"/>
      <c r="M41" s="72"/>
      <c r="N41" s="59"/>
      <c r="O41" s="59"/>
      <c r="P41" s="59"/>
      <c r="Q41" s="73"/>
      <c r="R41" s="95"/>
      <c r="S41" s="95"/>
      <c r="T41" s="95"/>
      <c r="U41" s="95"/>
      <c r="V41" s="245"/>
      <c r="W41" s="74"/>
      <c r="X41" s="95"/>
      <c r="Y41" s="95"/>
      <c r="Z41" s="95"/>
      <c r="AA41" s="245"/>
      <c r="AB41" s="74"/>
      <c r="AC41" s="95"/>
      <c r="AD41" s="95"/>
      <c r="AE41" s="95"/>
      <c r="AF41" s="245"/>
      <c r="AG41" s="95"/>
      <c r="AH41" s="95"/>
      <c r="AI41" s="95"/>
      <c r="AJ41" s="95"/>
      <c r="AK41" s="251"/>
      <c r="AL41" s="74"/>
      <c r="AM41" s="60"/>
      <c r="AN41" s="60"/>
      <c r="AO41" s="60"/>
      <c r="AP41" s="251"/>
      <c r="AQ41" s="74"/>
      <c r="AR41" s="95"/>
      <c r="AS41" s="95"/>
      <c r="AT41" s="95"/>
      <c r="AU41" s="245"/>
      <c r="AV41" s="259"/>
      <c r="AW41" s="61"/>
      <c r="AX41" s="61"/>
      <c r="AY41" s="61"/>
      <c r="AZ41" s="260"/>
      <c r="BA41" s="259"/>
      <c r="BB41" s="61"/>
      <c r="BC41" s="61"/>
      <c r="BD41" s="61"/>
      <c r="BE41" s="253"/>
      <c r="BF41" s="259"/>
      <c r="BG41" s="347"/>
      <c r="BH41" s="347"/>
      <c r="BI41" s="347"/>
      <c r="BJ41" s="348"/>
      <c r="BK41" s="268"/>
      <c r="BL41" s="62"/>
      <c r="BM41" s="62"/>
      <c r="BN41" s="62"/>
      <c r="BO41" s="272"/>
      <c r="BP41" s="268"/>
      <c r="BQ41" s="254"/>
      <c r="BR41" s="254"/>
      <c r="BS41" s="254"/>
      <c r="BT41" s="274"/>
      <c r="BU41" s="268"/>
      <c r="BV41" s="254"/>
      <c r="BW41" s="254"/>
      <c r="BX41" s="254"/>
      <c r="BY41" s="274"/>
      <c r="BZ41" s="268"/>
      <c r="CA41" s="62"/>
      <c r="CB41" s="62"/>
      <c r="CC41" s="62"/>
      <c r="CD41" s="265"/>
      <c r="CE41" s="268"/>
      <c r="CF41" s="62"/>
      <c r="CG41" s="62"/>
      <c r="CH41" s="62"/>
      <c r="CI41" s="272"/>
      <c r="CJ41" s="268"/>
      <c r="CK41" s="254"/>
      <c r="CL41" s="254"/>
      <c r="CM41" s="254"/>
      <c r="CN41" s="352"/>
      <c r="CO41" s="300"/>
      <c r="CP41" s="355"/>
      <c r="CQ41" s="279"/>
      <c r="CR41" s="372"/>
      <c r="CS41" s="361"/>
      <c r="CT41" s="63"/>
      <c r="CU41" s="63"/>
      <c r="CV41" s="63"/>
      <c r="CW41" s="63"/>
      <c r="CX41" s="362"/>
      <c r="CY41" s="361"/>
      <c r="CZ41" s="63"/>
      <c r="DA41" s="63"/>
      <c r="DB41" s="63"/>
      <c r="DC41" s="63"/>
      <c r="DD41" s="362"/>
      <c r="DE41" s="361"/>
      <c r="DF41" s="63"/>
      <c r="DG41" s="63"/>
      <c r="DH41" s="63"/>
      <c r="DI41" s="63"/>
      <c r="DJ41" s="362"/>
      <c r="DK41" s="375"/>
      <c r="DL41" s="366"/>
      <c r="DM41" s="366"/>
      <c r="DN41" s="369"/>
      <c r="DO41" s="366"/>
      <c r="DP41" s="366"/>
      <c r="DQ41" s="289"/>
      <c r="DR41" s="64"/>
      <c r="DS41" s="64"/>
      <c r="DT41" s="64"/>
      <c r="DU41" s="292"/>
      <c r="DV41" s="289"/>
      <c r="DW41" s="64"/>
      <c r="DX41" s="64"/>
      <c r="DY41" s="64"/>
      <c r="DZ41" s="133"/>
      <c r="EA41" s="289"/>
      <c r="EB41" s="377"/>
      <c r="EC41" s="377"/>
      <c r="ED41" s="377"/>
      <c r="EE41" s="378"/>
      <c r="EF41" s="279"/>
      <c r="EG41" s="292"/>
      <c r="EH41" s="298"/>
      <c r="EI41" s="300"/>
      <c r="EJ41" s="289"/>
      <c r="EK41" s="64"/>
      <c r="EL41" s="64"/>
      <c r="EM41" s="64"/>
      <c r="EN41" s="292"/>
      <c r="EO41" s="289"/>
      <c r="EP41" s="64"/>
      <c r="EQ41" s="64"/>
      <c r="ER41" s="64"/>
      <c r="ES41" s="133"/>
      <c r="ET41" s="289"/>
      <c r="EU41" s="377"/>
      <c r="EV41" s="377"/>
      <c r="EW41" s="377"/>
      <c r="EX41" s="378"/>
      <c r="EY41" s="279"/>
      <c r="EZ41" s="64"/>
      <c r="FA41" s="133"/>
      <c r="GO41" s="65" t="str">
        <f>'EFH weibliche Schülerinnen'!B97</f>
        <v>W_Name39</v>
      </c>
    </row>
    <row r="42" spans="1:197" s="65" customFormat="1" x14ac:dyDescent="0.35">
      <c r="A42" s="27" t="s">
        <v>906</v>
      </c>
      <c r="B42" s="72"/>
      <c r="C42" s="59"/>
      <c r="D42" s="59"/>
      <c r="E42" s="59"/>
      <c r="F42" s="309"/>
      <c r="G42" s="73"/>
      <c r="H42" s="72"/>
      <c r="I42" s="59"/>
      <c r="J42" s="59"/>
      <c r="K42" s="59"/>
      <c r="L42" s="309"/>
      <c r="M42" s="72"/>
      <c r="N42" s="59"/>
      <c r="O42" s="59"/>
      <c r="P42" s="59"/>
      <c r="Q42" s="73"/>
      <c r="R42" s="95"/>
      <c r="S42" s="95"/>
      <c r="T42" s="95"/>
      <c r="U42" s="95"/>
      <c r="V42" s="245"/>
      <c r="W42" s="74"/>
      <c r="X42" s="95"/>
      <c r="Y42" s="95"/>
      <c r="Z42" s="95"/>
      <c r="AA42" s="245"/>
      <c r="AB42" s="74"/>
      <c r="AC42" s="95"/>
      <c r="AD42" s="95"/>
      <c r="AE42" s="95"/>
      <c r="AF42" s="245"/>
      <c r="AG42" s="95"/>
      <c r="AH42" s="95"/>
      <c r="AI42" s="95"/>
      <c r="AJ42" s="95"/>
      <c r="AK42" s="251"/>
      <c r="AL42" s="74"/>
      <c r="AM42" s="60"/>
      <c r="AN42" s="60"/>
      <c r="AO42" s="60"/>
      <c r="AP42" s="251"/>
      <c r="AQ42" s="74"/>
      <c r="AR42" s="95"/>
      <c r="AS42" s="95"/>
      <c r="AT42" s="95"/>
      <c r="AU42" s="245"/>
      <c r="AV42" s="259"/>
      <c r="AW42" s="61"/>
      <c r="AX42" s="61"/>
      <c r="AY42" s="61"/>
      <c r="AZ42" s="260"/>
      <c r="BA42" s="259"/>
      <c r="BB42" s="61"/>
      <c r="BC42" s="61"/>
      <c r="BD42" s="61"/>
      <c r="BE42" s="253"/>
      <c r="BF42" s="259"/>
      <c r="BG42" s="347"/>
      <c r="BH42" s="347"/>
      <c r="BI42" s="347"/>
      <c r="BJ42" s="348"/>
      <c r="BK42" s="268"/>
      <c r="BL42" s="62"/>
      <c r="BM42" s="62"/>
      <c r="BN42" s="62"/>
      <c r="BO42" s="272"/>
      <c r="BP42" s="268"/>
      <c r="BQ42" s="254"/>
      <c r="BR42" s="254"/>
      <c r="BS42" s="254"/>
      <c r="BT42" s="274"/>
      <c r="BU42" s="268"/>
      <c r="BV42" s="254"/>
      <c r="BW42" s="254"/>
      <c r="BX42" s="254"/>
      <c r="BY42" s="274"/>
      <c r="BZ42" s="268"/>
      <c r="CA42" s="62"/>
      <c r="CB42" s="62"/>
      <c r="CC42" s="62"/>
      <c r="CD42" s="265"/>
      <c r="CE42" s="268"/>
      <c r="CF42" s="62"/>
      <c r="CG42" s="62"/>
      <c r="CH42" s="62"/>
      <c r="CI42" s="272"/>
      <c r="CJ42" s="268"/>
      <c r="CK42" s="254"/>
      <c r="CL42" s="254"/>
      <c r="CM42" s="254"/>
      <c r="CN42" s="352"/>
      <c r="CO42" s="300"/>
      <c r="CP42" s="355"/>
      <c r="CQ42" s="279"/>
      <c r="CR42" s="372"/>
      <c r="CS42" s="361"/>
      <c r="CT42" s="63"/>
      <c r="CU42" s="63"/>
      <c r="CV42" s="63"/>
      <c r="CW42" s="63"/>
      <c r="CX42" s="362"/>
      <c r="CY42" s="361"/>
      <c r="CZ42" s="63"/>
      <c r="DA42" s="63"/>
      <c r="DB42" s="63"/>
      <c r="DC42" s="63"/>
      <c r="DD42" s="362"/>
      <c r="DE42" s="361"/>
      <c r="DF42" s="63"/>
      <c r="DG42" s="63"/>
      <c r="DH42" s="63"/>
      <c r="DI42" s="63"/>
      <c r="DJ42" s="362"/>
      <c r="DK42" s="375"/>
      <c r="DL42" s="366"/>
      <c r="DM42" s="366"/>
      <c r="DN42" s="369"/>
      <c r="DO42" s="366"/>
      <c r="DP42" s="366"/>
      <c r="DQ42" s="289"/>
      <c r="DR42" s="64"/>
      <c r="DS42" s="64"/>
      <c r="DT42" s="64"/>
      <c r="DU42" s="292"/>
      <c r="DV42" s="289"/>
      <c r="DW42" s="64"/>
      <c r="DX42" s="64"/>
      <c r="DY42" s="64"/>
      <c r="DZ42" s="133"/>
      <c r="EA42" s="289"/>
      <c r="EB42" s="377"/>
      <c r="EC42" s="377"/>
      <c r="ED42" s="377"/>
      <c r="EE42" s="378"/>
      <c r="EF42" s="279"/>
      <c r="EG42" s="292"/>
      <c r="EH42" s="298"/>
      <c r="EI42" s="300"/>
      <c r="EJ42" s="289"/>
      <c r="EK42" s="64"/>
      <c r="EL42" s="64"/>
      <c r="EM42" s="64"/>
      <c r="EN42" s="292"/>
      <c r="EO42" s="289"/>
      <c r="EP42" s="64"/>
      <c r="EQ42" s="64"/>
      <c r="ER42" s="64"/>
      <c r="ES42" s="133"/>
      <c r="ET42" s="289"/>
      <c r="EU42" s="377"/>
      <c r="EV42" s="377"/>
      <c r="EW42" s="377"/>
      <c r="EX42" s="378"/>
      <c r="EY42" s="279"/>
      <c r="EZ42" s="64"/>
      <c r="FA42" s="133"/>
      <c r="GO42" s="65" t="str">
        <f>'EFH weibliche Schülerinnen'!B98</f>
        <v>W_Name40</v>
      </c>
    </row>
    <row r="43" spans="1:197" s="65" customFormat="1" x14ac:dyDescent="0.35">
      <c r="A43" s="27" t="s">
        <v>907</v>
      </c>
      <c r="B43" s="72"/>
      <c r="C43" s="59"/>
      <c r="D43" s="59"/>
      <c r="E43" s="59"/>
      <c r="F43" s="309"/>
      <c r="G43" s="73"/>
      <c r="H43" s="72"/>
      <c r="I43" s="59"/>
      <c r="J43" s="59"/>
      <c r="K43" s="59"/>
      <c r="L43" s="309"/>
      <c r="M43" s="72"/>
      <c r="N43" s="59"/>
      <c r="O43" s="59"/>
      <c r="P43" s="59"/>
      <c r="Q43" s="73"/>
      <c r="R43" s="95"/>
      <c r="S43" s="95"/>
      <c r="T43" s="95"/>
      <c r="U43" s="95"/>
      <c r="V43" s="245"/>
      <c r="W43" s="74"/>
      <c r="X43" s="95"/>
      <c r="Y43" s="95"/>
      <c r="Z43" s="95"/>
      <c r="AA43" s="245"/>
      <c r="AB43" s="74"/>
      <c r="AC43" s="95"/>
      <c r="AD43" s="95"/>
      <c r="AE43" s="95"/>
      <c r="AF43" s="245"/>
      <c r="AG43" s="95"/>
      <c r="AH43" s="95"/>
      <c r="AI43" s="95"/>
      <c r="AJ43" s="95"/>
      <c r="AK43" s="251"/>
      <c r="AL43" s="74"/>
      <c r="AM43" s="60"/>
      <c r="AN43" s="60"/>
      <c r="AO43" s="60"/>
      <c r="AP43" s="251"/>
      <c r="AQ43" s="74"/>
      <c r="AR43" s="95"/>
      <c r="AS43" s="95"/>
      <c r="AT43" s="95"/>
      <c r="AU43" s="245"/>
      <c r="AV43" s="259"/>
      <c r="AW43" s="61"/>
      <c r="AX43" s="61"/>
      <c r="AY43" s="61"/>
      <c r="AZ43" s="260"/>
      <c r="BA43" s="259"/>
      <c r="BB43" s="61"/>
      <c r="BC43" s="61"/>
      <c r="BD43" s="61"/>
      <c r="BE43" s="253"/>
      <c r="BF43" s="259"/>
      <c r="BG43" s="347"/>
      <c r="BH43" s="347"/>
      <c r="BI43" s="347"/>
      <c r="BJ43" s="348"/>
      <c r="BK43" s="268"/>
      <c r="BL43" s="62"/>
      <c r="BM43" s="62"/>
      <c r="BN43" s="62"/>
      <c r="BO43" s="272"/>
      <c r="BP43" s="268"/>
      <c r="BQ43" s="254"/>
      <c r="BR43" s="254"/>
      <c r="BS43" s="254"/>
      <c r="BT43" s="274"/>
      <c r="BU43" s="268"/>
      <c r="BV43" s="254"/>
      <c r="BW43" s="254"/>
      <c r="BX43" s="254"/>
      <c r="BY43" s="274"/>
      <c r="BZ43" s="268"/>
      <c r="CA43" s="62"/>
      <c r="CB43" s="62"/>
      <c r="CC43" s="62"/>
      <c r="CD43" s="265"/>
      <c r="CE43" s="268"/>
      <c r="CF43" s="62"/>
      <c r="CG43" s="62"/>
      <c r="CH43" s="62"/>
      <c r="CI43" s="272"/>
      <c r="CJ43" s="268"/>
      <c r="CK43" s="254"/>
      <c r="CL43" s="254"/>
      <c r="CM43" s="254"/>
      <c r="CN43" s="352"/>
      <c r="CO43" s="300"/>
      <c r="CP43" s="355"/>
      <c r="CQ43" s="279"/>
      <c r="CR43" s="372"/>
      <c r="CS43" s="361"/>
      <c r="CT43" s="63"/>
      <c r="CU43" s="63"/>
      <c r="CV43" s="63"/>
      <c r="CW43" s="63"/>
      <c r="CX43" s="362"/>
      <c r="CY43" s="361"/>
      <c r="CZ43" s="63"/>
      <c r="DA43" s="63"/>
      <c r="DB43" s="63"/>
      <c r="DC43" s="63"/>
      <c r="DD43" s="362"/>
      <c r="DE43" s="361"/>
      <c r="DF43" s="63"/>
      <c r="DG43" s="63"/>
      <c r="DH43" s="63"/>
      <c r="DI43" s="63"/>
      <c r="DJ43" s="362"/>
      <c r="DK43" s="375"/>
      <c r="DL43" s="366"/>
      <c r="DM43" s="366"/>
      <c r="DN43" s="369"/>
      <c r="DO43" s="366"/>
      <c r="DP43" s="366"/>
      <c r="DQ43" s="289"/>
      <c r="DR43" s="64"/>
      <c r="DS43" s="64"/>
      <c r="DT43" s="64"/>
      <c r="DU43" s="292"/>
      <c r="DV43" s="289"/>
      <c r="DW43" s="64"/>
      <c r="DX43" s="64"/>
      <c r="DY43" s="64"/>
      <c r="DZ43" s="133"/>
      <c r="EA43" s="289"/>
      <c r="EB43" s="377"/>
      <c r="EC43" s="377"/>
      <c r="ED43" s="377"/>
      <c r="EE43" s="378"/>
      <c r="EF43" s="279"/>
      <c r="EG43" s="292"/>
      <c r="EH43" s="298"/>
      <c r="EI43" s="300"/>
      <c r="EJ43" s="289"/>
      <c r="EK43" s="64"/>
      <c r="EL43" s="64"/>
      <c r="EM43" s="64"/>
      <c r="EN43" s="292"/>
      <c r="EO43" s="289"/>
      <c r="EP43" s="64"/>
      <c r="EQ43" s="64"/>
      <c r="ER43" s="64"/>
      <c r="ES43" s="133"/>
      <c r="ET43" s="289"/>
      <c r="EU43" s="377"/>
      <c r="EV43" s="377"/>
      <c r="EW43" s="377"/>
      <c r="EX43" s="378"/>
      <c r="EY43" s="279"/>
      <c r="EZ43" s="64"/>
      <c r="FA43" s="133"/>
      <c r="GO43" s="65" t="str">
        <f>'EFH weibliche Schülerinnen'!B99</f>
        <v>W_Name41</v>
      </c>
    </row>
    <row r="44" spans="1:197" s="65" customFormat="1" x14ac:dyDescent="0.35">
      <c r="A44" s="27" t="s">
        <v>908</v>
      </c>
      <c r="B44" s="72"/>
      <c r="C44" s="59"/>
      <c r="D44" s="59"/>
      <c r="E44" s="59"/>
      <c r="F44" s="309"/>
      <c r="G44" s="73"/>
      <c r="H44" s="72"/>
      <c r="I44" s="59"/>
      <c r="J44" s="59"/>
      <c r="K44" s="59"/>
      <c r="L44" s="309"/>
      <c r="M44" s="72"/>
      <c r="N44" s="59"/>
      <c r="O44" s="59"/>
      <c r="P44" s="59"/>
      <c r="Q44" s="73"/>
      <c r="R44" s="95"/>
      <c r="S44" s="95"/>
      <c r="T44" s="95"/>
      <c r="U44" s="95"/>
      <c r="V44" s="245"/>
      <c r="W44" s="74"/>
      <c r="X44" s="95"/>
      <c r="Y44" s="95"/>
      <c r="Z44" s="95"/>
      <c r="AA44" s="245"/>
      <c r="AB44" s="74"/>
      <c r="AC44" s="95"/>
      <c r="AD44" s="95"/>
      <c r="AE44" s="95"/>
      <c r="AF44" s="245"/>
      <c r="AG44" s="95"/>
      <c r="AH44" s="95"/>
      <c r="AI44" s="95"/>
      <c r="AJ44" s="95"/>
      <c r="AK44" s="251"/>
      <c r="AL44" s="74"/>
      <c r="AM44" s="60"/>
      <c r="AN44" s="60"/>
      <c r="AO44" s="60"/>
      <c r="AP44" s="251"/>
      <c r="AQ44" s="74"/>
      <c r="AR44" s="95"/>
      <c r="AS44" s="95"/>
      <c r="AT44" s="95"/>
      <c r="AU44" s="245"/>
      <c r="AV44" s="259"/>
      <c r="AW44" s="61"/>
      <c r="AX44" s="61"/>
      <c r="AY44" s="61"/>
      <c r="AZ44" s="260"/>
      <c r="BA44" s="259"/>
      <c r="BB44" s="61"/>
      <c r="BC44" s="61"/>
      <c r="BD44" s="61"/>
      <c r="BE44" s="253"/>
      <c r="BF44" s="259"/>
      <c r="BG44" s="347"/>
      <c r="BH44" s="347"/>
      <c r="BI44" s="347"/>
      <c r="BJ44" s="348"/>
      <c r="BK44" s="268"/>
      <c r="BL44" s="62"/>
      <c r="BM44" s="62"/>
      <c r="BN44" s="62"/>
      <c r="BO44" s="272"/>
      <c r="BP44" s="268"/>
      <c r="BQ44" s="254"/>
      <c r="BR44" s="254"/>
      <c r="BS44" s="254"/>
      <c r="BT44" s="274"/>
      <c r="BU44" s="268"/>
      <c r="BV44" s="254"/>
      <c r="BW44" s="254"/>
      <c r="BX44" s="254"/>
      <c r="BY44" s="274"/>
      <c r="BZ44" s="268"/>
      <c r="CA44" s="62"/>
      <c r="CB44" s="62"/>
      <c r="CC44" s="62"/>
      <c r="CD44" s="265"/>
      <c r="CE44" s="268"/>
      <c r="CF44" s="62"/>
      <c r="CG44" s="62"/>
      <c r="CH44" s="62"/>
      <c r="CI44" s="272"/>
      <c r="CJ44" s="268"/>
      <c r="CK44" s="254"/>
      <c r="CL44" s="254"/>
      <c r="CM44" s="254"/>
      <c r="CN44" s="352"/>
      <c r="CO44" s="300"/>
      <c r="CP44" s="355"/>
      <c r="CQ44" s="279"/>
      <c r="CR44" s="372"/>
      <c r="CS44" s="361"/>
      <c r="CT44" s="63"/>
      <c r="CU44" s="63"/>
      <c r="CV44" s="63"/>
      <c r="CW44" s="63"/>
      <c r="CX44" s="362"/>
      <c r="CY44" s="361"/>
      <c r="CZ44" s="63"/>
      <c r="DA44" s="63"/>
      <c r="DB44" s="63"/>
      <c r="DC44" s="63"/>
      <c r="DD44" s="362"/>
      <c r="DE44" s="361"/>
      <c r="DF44" s="63"/>
      <c r="DG44" s="63"/>
      <c r="DH44" s="63"/>
      <c r="DI44" s="63"/>
      <c r="DJ44" s="362"/>
      <c r="DK44" s="375"/>
      <c r="DL44" s="366"/>
      <c r="DM44" s="366"/>
      <c r="DN44" s="369"/>
      <c r="DO44" s="366"/>
      <c r="DP44" s="366"/>
      <c r="DQ44" s="289"/>
      <c r="DR44" s="64"/>
      <c r="DS44" s="64"/>
      <c r="DT44" s="64"/>
      <c r="DU44" s="292"/>
      <c r="DV44" s="289"/>
      <c r="DW44" s="64"/>
      <c r="DX44" s="64"/>
      <c r="DY44" s="64"/>
      <c r="DZ44" s="133"/>
      <c r="EA44" s="289"/>
      <c r="EB44" s="377"/>
      <c r="EC44" s="377"/>
      <c r="ED44" s="377"/>
      <c r="EE44" s="378"/>
      <c r="EF44" s="279"/>
      <c r="EG44" s="292"/>
      <c r="EH44" s="298"/>
      <c r="EI44" s="300"/>
      <c r="EJ44" s="289"/>
      <c r="EK44" s="64"/>
      <c r="EL44" s="64"/>
      <c r="EM44" s="64"/>
      <c r="EN44" s="292"/>
      <c r="EO44" s="289"/>
      <c r="EP44" s="64"/>
      <c r="EQ44" s="64"/>
      <c r="ER44" s="64"/>
      <c r="ES44" s="133"/>
      <c r="ET44" s="289"/>
      <c r="EU44" s="377"/>
      <c r="EV44" s="377"/>
      <c r="EW44" s="377"/>
      <c r="EX44" s="378"/>
      <c r="EY44" s="279"/>
      <c r="EZ44" s="64"/>
      <c r="FA44" s="133"/>
      <c r="GO44" s="65" t="str">
        <f>'EFH weibliche Schülerinnen'!B100</f>
        <v>W_Name42</v>
      </c>
    </row>
    <row r="45" spans="1:197" s="65" customFormat="1" x14ac:dyDescent="0.35">
      <c r="A45" s="27" t="s">
        <v>909</v>
      </c>
      <c r="B45" s="239"/>
      <c r="C45" s="236"/>
      <c r="D45" s="236"/>
      <c r="E45" s="236"/>
      <c r="F45" s="310"/>
      <c r="G45" s="240"/>
      <c r="H45" s="239"/>
      <c r="I45" s="236"/>
      <c r="J45" s="236"/>
      <c r="K45" s="236"/>
      <c r="L45" s="309"/>
      <c r="M45" s="72"/>
      <c r="N45" s="59"/>
      <c r="O45" s="59"/>
      <c r="P45" s="59"/>
      <c r="Q45" s="73"/>
      <c r="R45" s="95"/>
      <c r="S45" s="95"/>
      <c r="T45" s="95"/>
      <c r="U45" s="95"/>
      <c r="V45" s="245"/>
      <c r="W45" s="74"/>
      <c r="X45" s="95"/>
      <c r="Y45" s="95"/>
      <c r="Z45" s="95"/>
      <c r="AA45" s="245"/>
      <c r="AB45" s="74"/>
      <c r="AC45" s="95"/>
      <c r="AD45" s="95"/>
      <c r="AE45" s="95"/>
      <c r="AF45" s="245"/>
      <c r="AG45" s="95"/>
      <c r="AH45" s="95"/>
      <c r="AI45" s="95"/>
      <c r="AJ45" s="95"/>
      <c r="AK45" s="251"/>
      <c r="AL45" s="74"/>
      <c r="AM45" s="60"/>
      <c r="AN45" s="60"/>
      <c r="AO45" s="60"/>
      <c r="AP45" s="251"/>
      <c r="AQ45" s="74"/>
      <c r="AR45" s="95"/>
      <c r="AS45" s="95"/>
      <c r="AT45" s="95"/>
      <c r="AU45" s="245"/>
      <c r="AV45" s="259"/>
      <c r="AW45" s="61"/>
      <c r="AX45" s="61"/>
      <c r="AY45" s="61"/>
      <c r="AZ45" s="260"/>
      <c r="BA45" s="259"/>
      <c r="BB45" s="61"/>
      <c r="BC45" s="61"/>
      <c r="BD45" s="61"/>
      <c r="BE45" s="253"/>
      <c r="BF45" s="259"/>
      <c r="BG45" s="347"/>
      <c r="BH45" s="347"/>
      <c r="BI45" s="347"/>
      <c r="BJ45" s="348"/>
      <c r="BK45" s="268"/>
      <c r="BL45" s="62"/>
      <c r="BM45" s="62"/>
      <c r="BN45" s="62"/>
      <c r="BO45" s="272"/>
      <c r="BP45" s="268"/>
      <c r="BQ45" s="254"/>
      <c r="BR45" s="254"/>
      <c r="BS45" s="254"/>
      <c r="BT45" s="274"/>
      <c r="BU45" s="268"/>
      <c r="BV45" s="254"/>
      <c r="BW45" s="254"/>
      <c r="BX45" s="254"/>
      <c r="BY45" s="274"/>
      <c r="BZ45" s="268"/>
      <c r="CA45" s="62"/>
      <c r="CB45" s="62"/>
      <c r="CC45" s="62"/>
      <c r="CD45" s="265"/>
      <c r="CE45" s="268"/>
      <c r="CF45" s="62"/>
      <c r="CG45" s="62"/>
      <c r="CH45" s="62"/>
      <c r="CI45" s="272"/>
      <c r="CJ45" s="268"/>
      <c r="CK45" s="254"/>
      <c r="CL45" s="254"/>
      <c r="CM45" s="254"/>
      <c r="CN45" s="352"/>
      <c r="CO45" s="300"/>
      <c r="CP45" s="355"/>
      <c r="CQ45" s="279"/>
      <c r="CR45" s="372"/>
      <c r="CS45" s="361"/>
      <c r="CT45" s="63"/>
      <c r="CU45" s="63"/>
      <c r="CV45" s="63"/>
      <c r="CW45" s="63"/>
      <c r="CX45" s="362"/>
      <c r="CY45" s="361"/>
      <c r="CZ45" s="63"/>
      <c r="DA45" s="63"/>
      <c r="DB45" s="63"/>
      <c r="DC45" s="63"/>
      <c r="DD45" s="362"/>
      <c r="DE45" s="361"/>
      <c r="DF45" s="63"/>
      <c r="DG45" s="63"/>
      <c r="DH45" s="63"/>
      <c r="DI45" s="63"/>
      <c r="DJ45" s="362"/>
      <c r="DK45" s="375"/>
      <c r="DL45" s="366"/>
      <c r="DM45" s="366"/>
      <c r="DN45" s="369"/>
      <c r="DO45" s="366"/>
      <c r="DP45" s="366"/>
      <c r="DQ45" s="289"/>
      <c r="DR45" s="64"/>
      <c r="DS45" s="64"/>
      <c r="DT45" s="64"/>
      <c r="DU45" s="292"/>
      <c r="DV45" s="289"/>
      <c r="DW45" s="64"/>
      <c r="DX45" s="64"/>
      <c r="DY45" s="64"/>
      <c r="DZ45" s="133"/>
      <c r="EA45" s="289"/>
      <c r="EB45" s="377"/>
      <c r="EC45" s="377"/>
      <c r="ED45" s="377"/>
      <c r="EE45" s="378"/>
      <c r="EF45" s="279"/>
      <c r="EG45" s="292"/>
      <c r="EH45" s="298"/>
      <c r="EI45" s="300"/>
      <c r="EJ45" s="289"/>
      <c r="EK45" s="64"/>
      <c r="EL45" s="64"/>
      <c r="EM45" s="64"/>
      <c r="EN45" s="292"/>
      <c r="EO45" s="289"/>
      <c r="EP45" s="64"/>
      <c r="EQ45" s="64"/>
      <c r="ER45" s="64"/>
      <c r="ES45" s="133"/>
      <c r="ET45" s="289"/>
      <c r="EU45" s="377"/>
      <c r="EV45" s="377"/>
      <c r="EW45" s="377"/>
      <c r="EX45" s="378"/>
      <c r="EY45" s="279"/>
      <c r="EZ45" s="64"/>
      <c r="FA45" s="133"/>
      <c r="GO45" s="65" t="str">
        <f>'EFH weibliche Schülerinnen'!B101</f>
        <v>W_Name43</v>
      </c>
    </row>
    <row r="46" spans="1:197" s="65" customFormat="1" x14ac:dyDescent="0.35">
      <c r="A46" s="27" t="s">
        <v>910</v>
      </c>
      <c r="B46" s="239"/>
      <c r="C46" s="236"/>
      <c r="D46" s="236"/>
      <c r="E46" s="236"/>
      <c r="F46" s="310"/>
      <c r="G46" s="240"/>
      <c r="H46" s="239"/>
      <c r="I46" s="236"/>
      <c r="J46" s="236"/>
      <c r="K46" s="236"/>
      <c r="L46" s="309"/>
      <c r="M46" s="72"/>
      <c r="N46" s="59"/>
      <c r="O46" s="59"/>
      <c r="P46" s="59"/>
      <c r="Q46" s="73"/>
      <c r="R46" s="95"/>
      <c r="S46" s="95"/>
      <c r="T46" s="95"/>
      <c r="U46" s="95"/>
      <c r="V46" s="245"/>
      <c r="W46" s="74"/>
      <c r="X46" s="95"/>
      <c r="Y46" s="95"/>
      <c r="Z46" s="95"/>
      <c r="AA46" s="245"/>
      <c r="AB46" s="74"/>
      <c r="AC46" s="95"/>
      <c r="AD46" s="95"/>
      <c r="AE46" s="95"/>
      <c r="AF46" s="245"/>
      <c r="AG46" s="95"/>
      <c r="AH46" s="95"/>
      <c r="AI46" s="95"/>
      <c r="AJ46" s="95"/>
      <c r="AK46" s="251"/>
      <c r="AL46" s="74"/>
      <c r="AM46" s="60"/>
      <c r="AN46" s="60"/>
      <c r="AO46" s="60"/>
      <c r="AP46" s="251"/>
      <c r="AQ46" s="74"/>
      <c r="AR46" s="95"/>
      <c r="AS46" s="95"/>
      <c r="AT46" s="95"/>
      <c r="AU46" s="245"/>
      <c r="AV46" s="259"/>
      <c r="AW46" s="61"/>
      <c r="AX46" s="61"/>
      <c r="AY46" s="61"/>
      <c r="AZ46" s="260"/>
      <c r="BA46" s="259"/>
      <c r="BB46" s="61"/>
      <c r="BC46" s="61"/>
      <c r="BD46" s="61"/>
      <c r="BE46" s="253"/>
      <c r="BF46" s="259"/>
      <c r="BG46" s="347"/>
      <c r="BH46" s="347"/>
      <c r="BI46" s="347"/>
      <c r="BJ46" s="348"/>
      <c r="BK46" s="268"/>
      <c r="BL46" s="62"/>
      <c r="BM46" s="62"/>
      <c r="BN46" s="62"/>
      <c r="BO46" s="272"/>
      <c r="BP46" s="268"/>
      <c r="BQ46" s="254"/>
      <c r="BR46" s="254"/>
      <c r="BS46" s="254"/>
      <c r="BT46" s="274"/>
      <c r="BU46" s="268"/>
      <c r="BV46" s="254"/>
      <c r="BW46" s="254"/>
      <c r="BX46" s="254"/>
      <c r="BY46" s="274"/>
      <c r="BZ46" s="268"/>
      <c r="CA46" s="62"/>
      <c r="CB46" s="62"/>
      <c r="CC46" s="62"/>
      <c r="CD46" s="265"/>
      <c r="CE46" s="268"/>
      <c r="CF46" s="62"/>
      <c r="CG46" s="62"/>
      <c r="CH46" s="62"/>
      <c r="CI46" s="272"/>
      <c r="CJ46" s="268"/>
      <c r="CK46" s="254"/>
      <c r="CL46" s="254"/>
      <c r="CM46" s="254"/>
      <c r="CN46" s="352"/>
      <c r="CO46" s="300"/>
      <c r="CP46" s="355"/>
      <c r="CQ46" s="279"/>
      <c r="CR46" s="372"/>
      <c r="CS46" s="361"/>
      <c r="CT46" s="63"/>
      <c r="CU46" s="63"/>
      <c r="CV46" s="63"/>
      <c r="CW46" s="63"/>
      <c r="CX46" s="362"/>
      <c r="CY46" s="361"/>
      <c r="CZ46" s="63"/>
      <c r="DA46" s="63"/>
      <c r="DB46" s="63"/>
      <c r="DC46" s="63"/>
      <c r="DD46" s="362"/>
      <c r="DE46" s="361"/>
      <c r="DF46" s="63"/>
      <c r="DG46" s="63"/>
      <c r="DH46" s="63"/>
      <c r="DI46" s="63"/>
      <c r="DJ46" s="362"/>
      <c r="DK46" s="375"/>
      <c r="DL46" s="366"/>
      <c r="DM46" s="366"/>
      <c r="DN46" s="369"/>
      <c r="DO46" s="366"/>
      <c r="DP46" s="366"/>
      <c r="DQ46" s="289"/>
      <c r="DR46" s="64"/>
      <c r="DS46" s="64"/>
      <c r="DT46" s="64"/>
      <c r="DU46" s="292"/>
      <c r="DV46" s="289"/>
      <c r="DW46" s="64"/>
      <c r="DX46" s="64"/>
      <c r="DY46" s="64"/>
      <c r="DZ46" s="133"/>
      <c r="EA46" s="289"/>
      <c r="EB46" s="377"/>
      <c r="EC46" s="377"/>
      <c r="ED46" s="377"/>
      <c r="EE46" s="378"/>
      <c r="EF46" s="279"/>
      <c r="EG46" s="292"/>
      <c r="EH46" s="298"/>
      <c r="EI46" s="300"/>
      <c r="EJ46" s="289"/>
      <c r="EK46" s="64"/>
      <c r="EL46" s="64"/>
      <c r="EM46" s="64"/>
      <c r="EN46" s="292"/>
      <c r="EO46" s="289"/>
      <c r="EP46" s="64"/>
      <c r="EQ46" s="64"/>
      <c r="ER46" s="64"/>
      <c r="ES46" s="133"/>
      <c r="ET46" s="289"/>
      <c r="EU46" s="377"/>
      <c r="EV46" s="377"/>
      <c r="EW46" s="377"/>
      <c r="EX46" s="378"/>
      <c r="EY46" s="279"/>
      <c r="EZ46" s="64"/>
      <c r="FA46" s="133"/>
      <c r="GO46" s="65" t="str">
        <f>'EFH weibliche Schülerinnen'!B102</f>
        <v>W_Name44</v>
      </c>
    </row>
    <row r="47" spans="1:197" s="65" customFormat="1" x14ac:dyDescent="0.35">
      <c r="A47" s="27" t="s">
        <v>911</v>
      </c>
      <c r="B47" s="239"/>
      <c r="C47" s="236"/>
      <c r="D47" s="236"/>
      <c r="E47" s="236"/>
      <c r="F47" s="310"/>
      <c r="G47" s="240"/>
      <c r="H47" s="239"/>
      <c r="I47" s="236"/>
      <c r="J47" s="236"/>
      <c r="K47" s="236"/>
      <c r="L47" s="309"/>
      <c r="M47" s="72"/>
      <c r="N47" s="59"/>
      <c r="O47" s="59"/>
      <c r="P47" s="59"/>
      <c r="Q47" s="73"/>
      <c r="R47" s="95"/>
      <c r="S47" s="95"/>
      <c r="T47" s="95"/>
      <c r="U47" s="95"/>
      <c r="V47" s="245"/>
      <c r="W47" s="74"/>
      <c r="X47" s="95"/>
      <c r="Y47" s="95"/>
      <c r="Z47" s="95"/>
      <c r="AA47" s="245"/>
      <c r="AB47" s="74"/>
      <c r="AC47" s="95"/>
      <c r="AD47" s="95"/>
      <c r="AE47" s="95"/>
      <c r="AF47" s="245"/>
      <c r="AG47" s="95"/>
      <c r="AH47" s="95"/>
      <c r="AI47" s="95"/>
      <c r="AJ47" s="95"/>
      <c r="AK47" s="251"/>
      <c r="AL47" s="74"/>
      <c r="AM47" s="60"/>
      <c r="AN47" s="60"/>
      <c r="AO47" s="60"/>
      <c r="AP47" s="251"/>
      <c r="AQ47" s="74"/>
      <c r="AR47" s="95"/>
      <c r="AS47" s="95"/>
      <c r="AT47" s="95"/>
      <c r="AU47" s="245"/>
      <c r="AV47" s="259"/>
      <c r="AW47" s="61"/>
      <c r="AX47" s="61"/>
      <c r="AY47" s="61"/>
      <c r="AZ47" s="260"/>
      <c r="BA47" s="259"/>
      <c r="BB47" s="61"/>
      <c r="BC47" s="61"/>
      <c r="BD47" s="61"/>
      <c r="BE47" s="253"/>
      <c r="BF47" s="259"/>
      <c r="BG47" s="347"/>
      <c r="BH47" s="347"/>
      <c r="BI47" s="347"/>
      <c r="BJ47" s="348"/>
      <c r="BK47" s="268"/>
      <c r="BL47" s="62"/>
      <c r="BM47" s="62"/>
      <c r="BN47" s="62"/>
      <c r="BO47" s="272"/>
      <c r="BP47" s="268"/>
      <c r="BQ47" s="254"/>
      <c r="BR47" s="254"/>
      <c r="BS47" s="254"/>
      <c r="BT47" s="274"/>
      <c r="BU47" s="268"/>
      <c r="BV47" s="254"/>
      <c r="BW47" s="254"/>
      <c r="BX47" s="254"/>
      <c r="BY47" s="274"/>
      <c r="BZ47" s="268"/>
      <c r="CA47" s="62"/>
      <c r="CB47" s="62"/>
      <c r="CC47" s="62"/>
      <c r="CD47" s="265"/>
      <c r="CE47" s="268"/>
      <c r="CF47" s="62"/>
      <c r="CG47" s="62"/>
      <c r="CH47" s="62"/>
      <c r="CI47" s="272"/>
      <c r="CJ47" s="268"/>
      <c r="CK47" s="254"/>
      <c r="CL47" s="254"/>
      <c r="CM47" s="254"/>
      <c r="CN47" s="352"/>
      <c r="CO47" s="300"/>
      <c r="CP47" s="355"/>
      <c r="CQ47" s="279"/>
      <c r="CR47" s="372"/>
      <c r="CS47" s="361"/>
      <c r="CT47" s="63"/>
      <c r="CU47" s="63"/>
      <c r="CV47" s="63"/>
      <c r="CW47" s="63"/>
      <c r="CX47" s="362"/>
      <c r="CY47" s="361"/>
      <c r="CZ47" s="63"/>
      <c r="DA47" s="63"/>
      <c r="DB47" s="63"/>
      <c r="DC47" s="63"/>
      <c r="DD47" s="362"/>
      <c r="DE47" s="361"/>
      <c r="DF47" s="63"/>
      <c r="DG47" s="63"/>
      <c r="DH47" s="63"/>
      <c r="DI47" s="63"/>
      <c r="DJ47" s="362"/>
      <c r="DK47" s="375"/>
      <c r="DL47" s="366"/>
      <c r="DM47" s="366"/>
      <c r="DN47" s="369"/>
      <c r="DO47" s="366"/>
      <c r="DP47" s="366"/>
      <c r="DQ47" s="289"/>
      <c r="DR47" s="64"/>
      <c r="DS47" s="64"/>
      <c r="DT47" s="64"/>
      <c r="DU47" s="292"/>
      <c r="DV47" s="289"/>
      <c r="DW47" s="64"/>
      <c r="DX47" s="64"/>
      <c r="DY47" s="64"/>
      <c r="DZ47" s="133"/>
      <c r="EA47" s="289"/>
      <c r="EB47" s="377"/>
      <c r="EC47" s="377"/>
      <c r="ED47" s="377"/>
      <c r="EE47" s="378"/>
      <c r="EF47" s="279"/>
      <c r="EG47" s="292"/>
      <c r="EH47" s="298"/>
      <c r="EI47" s="300"/>
      <c r="EJ47" s="289"/>
      <c r="EK47" s="64"/>
      <c r="EL47" s="64"/>
      <c r="EM47" s="64"/>
      <c r="EN47" s="292"/>
      <c r="EO47" s="289"/>
      <c r="EP47" s="64"/>
      <c r="EQ47" s="64"/>
      <c r="ER47" s="64"/>
      <c r="ES47" s="133"/>
      <c r="ET47" s="289"/>
      <c r="EU47" s="377"/>
      <c r="EV47" s="377"/>
      <c r="EW47" s="377"/>
      <c r="EX47" s="378"/>
      <c r="EY47" s="279"/>
      <c r="EZ47" s="64"/>
      <c r="FA47" s="133"/>
      <c r="GO47" s="65" t="str">
        <f>'EFH weibliche Schülerinnen'!B103</f>
        <v>W_Name45</v>
      </c>
    </row>
    <row r="48" spans="1:197" s="65" customFormat="1" x14ac:dyDescent="0.35">
      <c r="A48" s="27" t="s">
        <v>912</v>
      </c>
      <c r="B48" s="239"/>
      <c r="C48" s="236"/>
      <c r="D48" s="236"/>
      <c r="E48" s="236"/>
      <c r="F48" s="310"/>
      <c r="G48" s="240"/>
      <c r="H48" s="239"/>
      <c r="I48" s="236"/>
      <c r="J48" s="236"/>
      <c r="K48" s="236"/>
      <c r="L48" s="309"/>
      <c r="M48" s="72"/>
      <c r="N48" s="59"/>
      <c r="O48" s="59"/>
      <c r="P48" s="59"/>
      <c r="Q48" s="73"/>
      <c r="R48" s="95"/>
      <c r="S48" s="95"/>
      <c r="T48" s="95"/>
      <c r="U48" s="95"/>
      <c r="V48" s="245"/>
      <c r="W48" s="74"/>
      <c r="X48" s="95"/>
      <c r="Y48" s="95"/>
      <c r="Z48" s="95"/>
      <c r="AA48" s="245"/>
      <c r="AB48" s="74"/>
      <c r="AC48" s="95"/>
      <c r="AD48" s="95"/>
      <c r="AE48" s="95"/>
      <c r="AF48" s="245"/>
      <c r="AG48" s="95"/>
      <c r="AH48" s="95"/>
      <c r="AI48" s="95"/>
      <c r="AJ48" s="95"/>
      <c r="AK48" s="251"/>
      <c r="AL48" s="74"/>
      <c r="AM48" s="60"/>
      <c r="AN48" s="60"/>
      <c r="AO48" s="60"/>
      <c r="AP48" s="251"/>
      <c r="AQ48" s="74"/>
      <c r="AR48" s="95"/>
      <c r="AS48" s="95"/>
      <c r="AT48" s="95"/>
      <c r="AU48" s="245"/>
      <c r="AV48" s="259"/>
      <c r="AW48" s="61"/>
      <c r="AX48" s="61"/>
      <c r="AY48" s="61"/>
      <c r="AZ48" s="260"/>
      <c r="BA48" s="259"/>
      <c r="BB48" s="61"/>
      <c r="BC48" s="61"/>
      <c r="BD48" s="61"/>
      <c r="BE48" s="253"/>
      <c r="BF48" s="259"/>
      <c r="BG48" s="347"/>
      <c r="BH48" s="347"/>
      <c r="BI48" s="347"/>
      <c r="BJ48" s="348"/>
      <c r="BK48" s="268"/>
      <c r="BL48" s="62"/>
      <c r="BM48" s="62"/>
      <c r="BN48" s="62"/>
      <c r="BO48" s="272"/>
      <c r="BP48" s="268"/>
      <c r="BQ48" s="254"/>
      <c r="BR48" s="254"/>
      <c r="BS48" s="254"/>
      <c r="BT48" s="274"/>
      <c r="BU48" s="268"/>
      <c r="BV48" s="254"/>
      <c r="BW48" s="254"/>
      <c r="BX48" s="254"/>
      <c r="BY48" s="274"/>
      <c r="BZ48" s="268"/>
      <c r="CA48" s="62"/>
      <c r="CB48" s="62"/>
      <c r="CC48" s="62"/>
      <c r="CD48" s="265"/>
      <c r="CE48" s="268"/>
      <c r="CF48" s="62"/>
      <c r="CG48" s="62"/>
      <c r="CH48" s="62"/>
      <c r="CI48" s="272"/>
      <c r="CJ48" s="268"/>
      <c r="CK48" s="254"/>
      <c r="CL48" s="254"/>
      <c r="CM48" s="254"/>
      <c r="CN48" s="352"/>
      <c r="CO48" s="300"/>
      <c r="CP48" s="355"/>
      <c r="CQ48" s="279"/>
      <c r="CR48" s="372"/>
      <c r="CS48" s="361"/>
      <c r="CT48" s="63"/>
      <c r="CU48" s="63"/>
      <c r="CV48" s="63"/>
      <c r="CW48" s="63"/>
      <c r="CX48" s="362"/>
      <c r="CY48" s="361"/>
      <c r="CZ48" s="63"/>
      <c r="DA48" s="63"/>
      <c r="DB48" s="63"/>
      <c r="DC48" s="63"/>
      <c r="DD48" s="362"/>
      <c r="DE48" s="361"/>
      <c r="DF48" s="63"/>
      <c r="DG48" s="63"/>
      <c r="DH48" s="63"/>
      <c r="DI48" s="63"/>
      <c r="DJ48" s="362"/>
      <c r="DK48" s="375"/>
      <c r="DL48" s="366"/>
      <c r="DM48" s="366"/>
      <c r="DN48" s="369"/>
      <c r="DO48" s="366"/>
      <c r="DP48" s="366"/>
      <c r="DQ48" s="289"/>
      <c r="DR48" s="64"/>
      <c r="DS48" s="64"/>
      <c r="DT48" s="64"/>
      <c r="DU48" s="292"/>
      <c r="DV48" s="289"/>
      <c r="DW48" s="64"/>
      <c r="DX48" s="64"/>
      <c r="DY48" s="64"/>
      <c r="DZ48" s="133"/>
      <c r="EA48" s="289"/>
      <c r="EB48" s="377"/>
      <c r="EC48" s="377"/>
      <c r="ED48" s="377"/>
      <c r="EE48" s="378"/>
      <c r="EF48" s="279"/>
      <c r="EG48" s="292"/>
      <c r="EH48" s="298"/>
      <c r="EI48" s="300"/>
      <c r="EJ48" s="289"/>
      <c r="EK48" s="64"/>
      <c r="EL48" s="64"/>
      <c r="EM48" s="64"/>
      <c r="EN48" s="292"/>
      <c r="EO48" s="289"/>
      <c r="EP48" s="64"/>
      <c r="EQ48" s="64"/>
      <c r="ER48" s="64"/>
      <c r="ES48" s="133"/>
      <c r="ET48" s="289"/>
      <c r="EU48" s="377"/>
      <c r="EV48" s="377"/>
      <c r="EW48" s="377"/>
      <c r="EX48" s="378"/>
      <c r="EY48" s="279"/>
      <c r="EZ48" s="64"/>
      <c r="FA48" s="133"/>
      <c r="GO48" s="65" t="str">
        <f>'EFH weibliche Schülerinnen'!B104</f>
        <v>W_Name46</v>
      </c>
    </row>
    <row r="49" spans="1:197" s="65" customFormat="1" x14ac:dyDescent="0.35">
      <c r="A49" s="27" t="s">
        <v>913</v>
      </c>
      <c r="B49" s="239"/>
      <c r="C49" s="236"/>
      <c r="D49" s="236"/>
      <c r="E49" s="236"/>
      <c r="F49" s="310"/>
      <c r="G49" s="240"/>
      <c r="H49" s="239"/>
      <c r="I49" s="236"/>
      <c r="J49" s="236"/>
      <c r="K49" s="236"/>
      <c r="L49" s="309"/>
      <c r="M49" s="72"/>
      <c r="N49" s="59"/>
      <c r="O49" s="59"/>
      <c r="P49" s="59"/>
      <c r="Q49" s="73"/>
      <c r="R49" s="95"/>
      <c r="S49" s="95"/>
      <c r="T49" s="95"/>
      <c r="U49" s="95"/>
      <c r="V49" s="245"/>
      <c r="W49" s="74"/>
      <c r="X49" s="95"/>
      <c r="Y49" s="95"/>
      <c r="Z49" s="95"/>
      <c r="AA49" s="245"/>
      <c r="AB49" s="74"/>
      <c r="AC49" s="95"/>
      <c r="AD49" s="95"/>
      <c r="AE49" s="95"/>
      <c r="AF49" s="245"/>
      <c r="AG49" s="95"/>
      <c r="AH49" s="95"/>
      <c r="AI49" s="95"/>
      <c r="AJ49" s="95"/>
      <c r="AK49" s="251"/>
      <c r="AL49" s="74"/>
      <c r="AM49" s="60"/>
      <c r="AN49" s="60"/>
      <c r="AO49" s="60"/>
      <c r="AP49" s="251"/>
      <c r="AQ49" s="74"/>
      <c r="AR49" s="95"/>
      <c r="AS49" s="95"/>
      <c r="AT49" s="95"/>
      <c r="AU49" s="245"/>
      <c r="AV49" s="259"/>
      <c r="AW49" s="61"/>
      <c r="AX49" s="61"/>
      <c r="AY49" s="61"/>
      <c r="AZ49" s="260"/>
      <c r="BA49" s="259"/>
      <c r="BB49" s="61"/>
      <c r="BC49" s="61"/>
      <c r="BD49" s="61"/>
      <c r="BE49" s="253"/>
      <c r="BF49" s="259"/>
      <c r="BG49" s="347"/>
      <c r="BH49" s="347"/>
      <c r="BI49" s="347"/>
      <c r="BJ49" s="348"/>
      <c r="BK49" s="268"/>
      <c r="BL49" s="62"/>
      <c r="BM49" s="62"/>
      <c r="BN49" s="62"/>
      <c r="BO49" s="272"/>
      <c r="BP49" s="268"/>
      <c r="BQ49" s="254"/>
      <c r="BR49" s="254"/>
      <c r="BS49" s="254"/>
      <c r="BT49" s="274"/>
      <c r="BU49" s="268"/>
      <c r="BV49" s="254"/>
      <c r="BW49" s="254"/>
      <c r="BX49" s="254"/>
      <c r="BY49" s="274"/>
      <c r="BZ49" s="268"/>
      <c r="CA49" s="62"/>
      <c r="CB49" s="62"/>
      <c r="CC49" s="62"/>
      <c r="CD49" s="265"/>
      <c r="CE49" s="268"/>
      <c r="CF49" s="62"/>
      <c r="CG49" s="62"/>
      <c r="CH49" s="62"/>
      <c r="CI49" s="272"/>
      <c r="CJ49" s="268"/>
      <c r="CK49" s="254"/>
      <c r="CL49" s="254"/>
      <c r="CM49" s="254"/>
      <c r="CN49" s="352"/>
      <c r="CO49" s="300"/>
      <c r="CP49" s="355"/>
      <c r="CQ49" s="279"/>
      <c r="CR49" s="372"/>
      <c r="CS49" s="361"/>
      <c r="CT49" s="63"/>
      <c r="CU49" s="63"/>
      <c r="CV49" s="63"/>
      <c r="CW49" s="63"/>
      <c r="CX49" s="362"/>
      <c r="CY49" s="361"/>
      <c r="CZ49" s="63"/>
      <c r="DA49" s="63"/>
      <c r="DB49" s="63"/>
      <c r="DC49" s="63"/>
      <c r="DD49" s="362"/>
      <c r="DE49" s="361"/>
      <c r="DF49" s="63"/>
      <c r="DG49" s="63"/>
      <c r="DH49" s="63"/>
      <c r="DI49" s="63"/>
      <c r="DJ49" s="362"/>
      <c r="DK49" s="375"/>
      <c r="DL49" s="366"/>
      <c r="DM49" s="366"/>
      <c r="DN49" s="369"/>
      <c r="DO49" s="366"/>
      <c r="DP49" s="366"/>
      <c r="DQ49" s="289"/>
      <c r="DR49" s="64"/>
      <c r="DS49" s="64"/>
      <c r="DT49" s="64"/>
      <c r="DU49" s="292"/>
      <c r="DV49" s="289"/>
      <c r="DW49" s="64"/>
      <c r="DX49" s="64"/>
      <c r="DY49" s="64"/>
      <c r="DZ49" s="133"/>
      <c r="EA49" s="289"/>
      <c r="EB49" s="377"/>
      <c r="EC49" s="377"/>
      <c r="ED49" s="377"/>
      <c r="EE49" s="378"/>
      <c r="EF49" s="279"/>
      <c r="EG49" s="292"/>
      <c r="EH49" s="298"/>
      <c r="EI49" s="300"/>
      <c r="EJ49" s="289"/>
      <c r="EK49" s="64"/>
      <c r="EL49" s="64"/>
      <c r="EM49" s="64"/>
      <c r="EN49" s="292"/>
      <c r="EO49" s="289"/>
      <c r="EP49" s="64"/>
      <c r="EQ49" s="64"/>
      <c r="ER49" s="64"/>
      <c r="ES49" s="133"/>
      <c r="ET49" s="289"/>
      <c r="EU49" s="377"/>
      <c r="EV49" s="377"/>
      <c r="EW49" s="377"/>
      <c r="EX49" s="378"/>
      <c r="EY49" s="279"/>
      <c r="EZ49" s="64"/>
      <c r="FA49" s="133"/>
      <c r="GO49" s="65" t="str">
        <f>'EFH weibliche Schülerinnen'!B105</f>
        <v>W_Name47</v>
      </c>
    </row>
    <row r="50" spans="1:197" s="65" customFormat="1" x14ac:dyDescent="0.35">
      <c r="A50" s="27" t="s">
        <v>914</v>
      </c>
      <c r="B50" s="239"/>
      <c r="C50" s="236"/>
      <c r="D50" s="236"/>
      <c r="E50" s="236"/>
      <c r="F50" s="310"/>
      <c r="G50" s="240"/>
      <c r="H50" s="239"/>
      <c r="I50" s="236"/>
      <c r="J50" s="236"/>
      <c r="K50" s="236"/>
      <c r="L50" s="309"/>
      <c r="M50" s="72"/>
      <c r="N50" s="59"/>
      <c r="O50" s="59"/>
      <c r="P50" s="59"/>
      <c r="Q50" s="73"/>
      <c r="R50" s="95"/>
      <c r="S50" s="95"/>
      <c r="T50" s="95"/>
      <c r="U50" s="95"/>
      <c r="V50" s="245"/>
      <c r="W50" s="74"/>
      <c r="X50" s="95"/>
      <c r="Y50" s="95"/>
      <c r="Z50" s="95"/>
      <c r="AA50" s="245"/>
      <c r="AB50" s="74"/>
      <c r="AC50" s="95"/>
      <c r="AD50" s="95"/>
      <c r="AE50" s="95"/>
      <c r="AF50" s="245"/>
      <c r="AG50" s="95"/>
      <c r="AH50" s="95"/>
      <c r="AI50" s="95"/>
      <c r="AJ50" s="95"/>
      <c r="AK50" s="251"/>
      <c r="AL50" s="74"/>
      <c r="AM50" s="60"/>
      <c r="AN50" s="60"/>
      <c r="AO50" s="60"/>
      <c r="AP50" s="251"/>
      <c r="AQ50" s="74"/>
      <c r="AR50" s="95"/>
      <c r="AS50" s="95"/>
      <c r="AT50" s="95"/>
      <c r="AU50" s="245"/>
      <c r="AV50" s="259"/>
      <c r="AW50" s="61"/>
      <c r="AX50" s="61"/>
      <c r="AY50" s="61"/>
      <c r="AZ50" s="260"/>
      <c r="BA50" s="259"/>
      <c r="BB50" s="61"/>
      <c r="BC50" s="61"/>
      <c r="BD50" s="61"/>
      <c r="BE50" s="253"/>
      <c r="BF50" s="259"/>
      <c r="BG50" s="347"/>
      <c r="BH50" s="347"/>
      <c r="BI50" s="347"/>
      <c r="BJ50" s="348"/>
      <c r="BK50" s="268"/>
      <c r="BL50" s="62"/>
      <c r="BM50" s="62"/>
      <c r="BN50" s="62"/>
      <c r="BO50" s="272"/>
      <c r="BP50" s="268"/>
      <c r="BQ50" s="254"/>
      <c r="BR50" s="254"/>
      <c r="BS50" s="254"/>
      <c r="BT50" s="274"/>
      <c r="BU50" s="268"/>
      <c r="BV50" s="254"/>
      <c r="BW50" s="254"/>
      <c r="BX50" s="254"/>
      <c r="BY50" s="274"/>
      <c r="BZ50" s="268"/>
      <c r="CA50" s="62"/>
      <c r="CB50" s="62"/>
      <c r="CC50" s="62"/>
      <c r="CD50" s="265"/>
      <c r="CE50" s="268"/>
      <c r="CF50" s="62"/>
      <c r="CG50" s="62"/>
      <c r="CH50" s="62"/>
      <c r="CI50" s="272"/>
      <c r="CJ50" s="268"/>
      <c r="CK50" s="254"/>
      <c r="CL50" s="254"/>
      <c r="CM50" s="254"/>
      <c r="CN50" s="352"/>
      <c r="CO50" s="300"/>
      <c r="CP50" s="355"/>
      <c r="CQ50" s="279"/>
      <c r="CR50" s="372"/>
      <c r="CS50" s="361"/>
      <c r="CT50" s="63"/>
      <c r="CU50" s="63"/>
      <c r="CV50" s="63"/>
      <c r="CW50" s="63"/>
      <c r="CX50" s="362"/>
      <c r="CY50" s="361"/>
      <c r="CZ50" s="63"/>
      <c r="DA50" s="63"/>
      <c r="DB50" s="63"/>
      <c r="DC50" s="63"/>
      <c r="DD50" s="362"/>
      <c r="DE50" s="361"/>
      <c r="DF50" s="63"/>
      <c r="DG50" s="63"/>
      <c r="DH50" s="63"/>
      <c r="DI50" s="63"/>
      <c r="DJ50" s="362"/>
      <c r="DK50" s="375"/>
      <c r="DL50" s="366"/>
      <c r="DM50" s="366"/>
      <c r="DN50" s="369"/>
      <c r="DO50" s="366"/>
      <c r="DP50" s="366"/>
      <c r="DQ50" s="289"/>
      <c r="DR50" s="64"/>
      <c r="DS50" s="64"/>
      <c r="DT50" s="64"/>
      <c r="DU50" s="292"/>
      <c r="DV50" s="289"/>
      <c r="DW50" s="64"/>
      <c r="DX50" s="64"/>
      <c r="DY50" s="64"/>
      <c r="DZ50" s="133"/>
      <c r="EA50" s="289"/>
      <c r="EB50" s="377"/>
      <c r="EC50" s="377"/>
      <c r="ED50" s="377"/>
      <c r="EE50" s="378"/>
      <c r="EF50" s="279"/>
      <c r="EG50" s="292"/>
      <c r="EH50" s="298"/>
      <c r="EI50" s="300"/>
      <c r="EJ50" s="289"/>
      <c r="EK50" s="64"/>
      <c r="EL50" s="64"/>
      <c r="EM50" s="64"/>
      <c r="EN50" s="292"/>
      <c r="EO50" s="289"/>
      <c r="EP50" s="64"/>
      <c r="EQ50" s="64"/>
      <c r="ER50" s="64"/>
      <c r="ES50" s="133"/>
      <c r="ET50" s="289"/>
      <c r="EU50" s="377"/>
      <c r="EV50" s="377"/>
      <c r="EW50" s="377"/>
      <c r="EX50" s="378"/>
      <c r="EY50" s="279"/>
      <c r="EZ50" s="64"/>
      <c r="FA50" s="133"/>
      <c r="GO50" s="65" t="str">
        <f>'EFH weibliche Schülerinnen'!B106</f>
        <v>W_Name48</v>
      </c>
    </row>
    <row r="51" spans="1:197" s="65" customFormat="1" x14ac:dyDescent="0.35">
      <c r="A51" s="27" t="s">
        <v>915</v>
      </c>
      <c r="B51" s="239"/>
      <c r="C51" s="236"/>
      <c r="D51" s="236"/>
      <c r="E51" s="236"/>
      <c r="F51" s="310"/>
      <c r="G51" s="240"/>
      <c r="H51" s="239"/>
      <c r="I51" s="236"/>
      <c r="J51" s="236"/>
      <c r="K51" s="236"/>
      <c r="L51" s="309"/>
      <c r="M51" s="72"/>
      <c r="N51" s="59"/>
      <c r="O51" s="59"/>
      <c r="P51" s="59"/>
      <c r="Q51" s="73"/>
      <c r="R51" s="95"/>
      <c r="S51" s="95"/>
      <c r="T51" s="95"/>
      <c r="U51" s="95"/>
      <c r="V51" s="245"/>
      <c r="W51" s="74"/>
      <c r="X51" s="95"/>
      <c r="Y51" s="95"/>
      <c r="Z51" s="95"/>
      <c r="AA51" s="245"/>
      <c r="AB51" s="74"/>
      <c r="AC51" s="95"/>
      <c r="AD51" s="95"/>
      <c r="AE51" s="95"/>
      <c r="AF51" s="245"/>
      <c r="AG51" s="95"/>
      <c r="AH51" s="95"/>
      <c r="AI51" s="95"/>
      <c r="AJ51" s="95"/>
      <c r="AK51" s="251"/>
      <c r="AL51" s="74"/>
      <c r="AM51" s="60"/>
      <c r="AN51" s="60"/>
      <c r="AO51" s="60"/>
      <c r="AP51" s="251"/>
      <c r="AQ51" s="74"/>
      <c r="AR51" s="95"/>
      <c r="AS51" s="95"/>
      <c r="AT51" s="95"/>
      <c r="AU51" s="245"/>
      <c r="AV51" s="259"/>
      <c r="AW51" s="61"/>
      <c r="AX51" s="61"/>
      <c r="AY51" s="61"/>
      <c r="AZ51" s="260"/>
      <c r="BA51" s="259"/>
      <c r="BB51" s="61"/>
      <c r="BC51" s="61"/>
      <c r="BD51" s="61"/>
      <c r="BE51" s="253"/>
      <c r="BF51" s="259"/>
      <c r="BG51" s="347"/>
      <c r="BH51" s="347"/>
      <c r="BI51" s="347"/>
      <c r="BJ51" s="348"/>
      <c r="BK51" s="268"/>
      <c r="BL51" s="62"/>
      <c r="BM51" s="62"/>
      <c r="BN51" s="62"/>
      <c r="BO51" s="272"/>
      <c r="BP51" s="268"/>
      <c r="BQ51" s="254"/>
      <c r="BR51" s="254"/>
      <c r="BS51" s="254"/>
      <c r="BT51" s="274"/>
      <c r="BU51" s="268"/>
      <c r="BV51" s="254"/>
      <c r="BW51" s="254"/>
      <c r="BX51" s="254"/>
      <c r="BY51" s="274"/>
      <c r="BZ51" s="268"/>
      <c r="CA51" s="62"/>
      <c r="CB51" s="62"/>
      <c r="CC51" s="62"/>
      <c r="CD51" s="265"/>
      <c r="CE51" s="268"/>
      <c r="CF51" s="62"/>
      <c r="CG51" s="62"/>
      <c r="CH51" s="62"/>
      <c r="CI51" s="272"/>
      <c r="CJ51" s="268"/>
      <c r="CK51" s="254"/>
      <c r="CL51" s="254"/>
      <c r="CM51" s="254"/>
      <c r="CN51" s="352"/>
      <c r="CO51" s="300"/>
      <c r="CP51" s="355"/>
      <c r="CQ51" s="279"/>
      <c r="CR51" s="372"/>
      <c r="CS51" s="361"/>
      <c r="CT51" s="63"/>
      <c r="CU51" s="63"/>
      <c r="CV51" s="63"/>
      <c r="CW51" s="63"/>
      <c r="CX51" s="362"/>
      <c r="CY51" s="361"/>
      <c r="CZ51" s="63"/>
      <c r="DA51" s="63"/>
      <c r="DB51" s="63"/>
      <c r="DC51" s="63"/>
      <c r="DD51" s="362"/>
      <c r="DE51" s="361"/>
      <c r="DF51" s="63"/>
      <c r="DG51" s="63"/>
      <c r="DH51" s="63"/>
      <c r="DI51" s="63"/>
      <c r="DJ51" s="362"/>
      <c r="DK51" s="375"/>
      <c r="DL51" s="366"/>
      <c r="DM51" s="366"/>
      <c r="DN51" s="369"/>
      <c r="DO51" s="366"/>
      <c r="DP51" s="366"/>
      <c r="DQ51" s="289"/>
      <c r="DR51" s="64"/>
      <c r="DS51" s="64"/>
      <c r="DT51" s="64"/>
      <c r="DU51" s="292"/>
      <c r="DV51" s="289"/>
      <c r="DW51" s="64"/>
      <c r="DX51" s="64"/>
      <c r="DY51" s="64"/>
      <c r="DZ51" s="133"/>
      <c r="EA51" s="289"/>
      <c r="EB51" s="377"/>
      <c r="EC51" s="377"/>
      <c r="ED51" s="377"/>
      <c r="EE51" s="378"/>
      <c r="EF51" s="279"/>
      <c r="EG51" s="292"/>
      <c r="EH51" s="298"/>
      <c r="EI51" s="300"/>
      <c r="EJ51" s="289"/>
      <c r="EK51" s="64"/>
      <c r="EL51" s="64"/>
      <c r="EM51" s="64"/>
      <c r="EN51" s="292"/>
      <c r="EO51" s="289"/>
      <c r="EP51" s="64"/>
      <c r="EQ51" s="64"/>
      <c r="ER51" s="64"/>
      <c r="ES51" s="133"/>
      <c r="ET51" s="289"/>
      <c r="EU51" s="377"/>
      <c r="EV51" s="377"/>
      <c r="EW51" s="377"/>
      <c r="EX51" s="378"/>
      <c r="EY51" s="279"/>
      <c r="EZ51" s="64"/>
      <c r="FA51" s="133"/>
      <c r="GO51" s="65" t="str">
        <f>'EFH weibliche Schülerinnen'!B107</f>
        <v>W_Name49</v>
      </c>
    </row>
    <row r="52" spans="1:197" s="65" customFormat="1" x14ac:dyDescent="0.35">
      <c r="A52" s="27" t="s">
        <v>916</v>
      </c>
      <c r="B52" s="239"/>
      <c r="C52" s="236"/>
      <c r="D52" s="236"/>
      <c r="E52" s="236"/>
      <c r="F52" s="310"/>
      <c r="G52" s="240"/>
      <c r="H52" s="239"/>
      <c r="I52" s="236"/>
      <c r="J52" s="236"/>
      <c r="K52" s="236"/>
      <c r="L52" s="309"/>
      <c r="M52" s="72"/>
      <c r="N52" s="59"/>
      <c r="O52" s="59"/>
      <c r="P52" s="59"/>
      <c r="Q52" s="73"/>
      <c r="R52" s="95"/>
      <c r="S52" s="95"/>
      <c r="T52" s="95"/>
      <c r="U52" s="95"/>
      <c r="V52" s="245"/>
      <c r="W52" s="74"/>
      <c r="X52" s="95"/>
      <c r="Y52" s="95"/>
      <c r="Z52" s="95"/>
      <c r="AA52" s="245"/>
      <c r="AB52" s="74"/>
      <c r="AC52" s="95"/>
      <c r="AD52" s="95"/>
      <c r="AE52" s="95"/>
      <c r="AF52" s="245"/>
      <c r="AG52" s="95"/>
      <c r="AH52" s="95"/>
      <c r="AI52" s="95"/>
      <c r="AJ52" s="95"/>
      <c r="AK52" s="251"/>
      <c r="AL52" s="74"/>
      <c r="AM52" s="60"/>
      <c r="AN52" s="60"/>
      <c r="AO52" s="60"/>
      <c r="AP52" s="251"/>
      <c r="AQ52" s="74"/>
      <c r="AR52" s="95"/>
      <c r="AS52" s="95"/>
      <c r="AT52" s="95"/>
      <c r="AU52" s="245"/>
      <c r="AV52" s="259"/>
      <c r="AW52" s="61"/>
      <c r="AX52" s="61"/>
      <c r="AY52" s="61"/>
      <c r="AZ52" s="260"/>
      <c r="BA52" s="259"/>
      <c r="BB52" s="61"/>
      <c r="BC52" s="61"/>
      <c r="BD52" s="61"/>
      <c r="BE52" s="253"/>
      <c r="BF52" s="259"/>
      <c r="BG52" s="347"/>
      <c r="BH52" s="347"/>
      <c r="BI52" s="347"/>
      <c r="BJ52" s="348"/>
      <c r="BK52" s="268"/>
      <c r="BL52" s="62"/>
      <c r="BM52" s="62"/>
      <c r="BN52" s="62"/>
      <c r="BO52" s="272"/>
      <c r="BP52" s="268"/>
      <c r="BQ52" s="254"/>
      <c r="BR52" s="254"/>
      <c r="BS52" s="254"/>
      <c r="BT52" s="274"/>
      <c r="BU52" s="268"/>
      <c r="BV52" s="254"/>
      <c r="BW52" s="254"/>
      <c r="BX52" s="254"/>
      <c r="BY52" s="274"/>
      <c r="BZ52" s="268"/>
      <c r="CA52" s="62"/>
      <c r="CB52" s="62"/>
      <c r="CC52" s="62"/>
      <c r="CD52" s="265"/>
      <c r="CE52" s="268"/>
      <c r="CF52" s="62"/>
      <c r="CG52" s="62"/>
      <c r="CH52" s="62"/>
      <c r="CI52" s="272"/>
      <c r="CJ52" s="268"/>
      <c r="CK52" s="254"/>
      <c r="CL52" s="254"/>
      <c r="CM52" s="254"/>
      <c r="CN52" s="352"/>
      <c r="CO52" s="300"/>
      <c r="CP52" s="355"/>
      <c r="CQ52" s="279"/>
      <c r="CR52" s="372"/>
      <c r="CS52" s="361"/>
      <c r="CT52" s="63"/>
      <c r="CU52" s="63"/>
      <c r="CV52" s="63"/>
      <c r="CW52" s="63"/>
      <c r="CX52" s="362"/>
      <c r="CY52" s="361"/>
      <c r="CZ52" s="63"/>
      <c r="DA52" s="63"/>
      <c r="DB52" s="63"/>
      <c r="DC52" s="63"/>
      <c r="DD52" s="362"/>
      <c r="DE52" s="361"/>
      <c r="DF52" s="63"/>
      <c r="DG52" s="63"/>
      <c r="DH52" s="63"/>
      <c r="DI52" s="63"/>
      <c r="DJ52" s="362"/>
      <c r="DK52" s="375"/>
      <c r="DL52" s="366"/>
      <c r="DM52" s="366"/>
      <c r="DN52" s="369"/>
      <c r="DO52" s="366"/>
      <c r="DP52" s="366"/>
      <c r="DQ52" s="289"/>
      <c r="DR52" s="64"/>
      <c r="DS52" s="64"/>
      <c r="DT52" s="64"/>
      <c r="DU52" s="292"/>
      <c r="DV52" s="289"/>
      <c r="DW52" s="64"/>
      <c r="DX52" s="64"/>
      <c r="DY52" s="64"/>
      <c r="DZ52" s="133"/>
      <c r="EA52" s="289"/>
      <c r="EB52" s="377"/>
      <c r="EC52" s="377"/>
      <c r="ED52" s="377"/>
      <c r="EE52" s="378"/>
      <c r="EF52" s="279"/>
      <c r="EG52" s="292"/>
      <c r="EH52" s="298"/>
      <c r="EI52" s="300"/>
      <c r="EJ52" s="289"/>
      <c r="EK52" s="64"/>
      <c r="EL52" s="64"/>
      <c r="EM52" s="64"/>
      <c r="EN52" s="292"/>
      <c r="EO52" s="289"/>
      <c r="EP52" s="64"/>
      <c r="EQ52" s="64"/>
      <c r="ER52" s="64"/>
      <c r="ES52" s="133"/>
      <c r="ET52" s="289"/>
      <c r="EU52" s="377"/>
      <c r="EV52" s="377"/>
      <c r="EW52" s="377"/>
      <c r="EX52" s="378"/>
      <c r="EY52" s="279"/>
      <c r="EZ52" s="64"/>
      <c r="FA52" s="133"/>
      <c r="GO52" s="65" t="str">
        <f>'EFH weibliche Schülerinnen'!B108</f>
        <v>W_Name50</v>
      </c>
    </row>
    <row r="53" spans="1:197" s="65" customFormat="1" x14ac:dyDescent="0.35">
      <c r="A53" s="27" t="s">
        <v>917</v>
      </c>
      <c r="B53" s="239"/>
      <c r="C53" s="236"/>
      <c r="D53" s="236"/>
      <c r="E53" s="236"/>
      <c r="F53" s="310"/>
      <c r="G53" s="240"/>
      <c r="H53" s="239"/>
      <c r="I53" s="236"/>
      <c r="J53" s="236"/>
      <c r="K53" s="236"/>
      <c r="L53" s="309"/>
      <c r="M53" s="72"/>
      <c r="N53" s="59"/>
      <c r="O53" s="59"/>
      <c r="P53" s="59"/>
      <c r="Q53" s="73"/>
      <c r="R53" s="95"/>
      <c r="S53" s="95"/>
      <c r="T53" s="95"/>
      <c r="U53" s="95"/>
      <c r="V53" s="245"/>
      <c r="W53" s="74"/>
      <c r="X53" s="95"/>
      <c r="Y53" s="95"/>
      <c r="Z53" s="95"/>
      <c r="AA53" s="245"/>
      <c r="AB53" s="74"/>
      <c r="AC53" s="95"/>
      <c r="AD53" s="95"/>
      <c r="AE53" s="95"/>
      <c r="AF53" s="245"/>
      <c r="AG53" s="95"/>
      <c r="AH53" s="95"/>
      <c r="AI53" s="95"/>
      <c r="AJ53" s="95"/>
      <c r="AK53" s="251"/>
      <c r="AL53" s="74"/>
      <c r="AM53" s="60"/>
      <c r="AN53" s="60"/>
      <c r="AO53" s="60"/>
      <c r="AP53" s="251"/>
      <c r="AQ53" s="74"/>
      <c r="AR53" s="95"/>
      <c r="AS53" s="95"/>
      <c r="AT53" s="95"/>
      <c r="AU53" s="245"/>
      <c r="AV53" s="259"/>
      <c r="AW53" s="61"/>
      <c r="AX53" s="61"/>
      <c r="AY53" s="61"/>
      <c r="AZ53" s="260"/>
      <c r="BA53" s="259"/>
      <c r="BB53" s="61"/>
      <c r="BC53" s="61"/>
      <c r="BD53" s="61"/>
      <c r="BE53" s="253"/>
      <c r="BF53" s="259"/>
      <c r="BG53" s="347"/>
      <c r="BH53" s="347"/>
      <c r="BI53" s="347"/>
      <c r="BJ53" s="348"/>
      <c r="BK53" s="268"/>
      <c r="BL53" s="62"/>
      <c r="BM53" s="62"/>
      <c r="BN53" s="62"/>
      <c r="BO53" s="272"/>
      <c r="BP53" s="268"/>
      <c r="BQ53" s="254"/>
      <c r="BR53" s="254"/>
      <c r="BS53" s="254"/>
      <c r="BT53" s="274"/>
      <c r="BU53" s="268"/>
      <c r="BV53" s="254"/>
      <c r="BW53" s="254"/>
      <c r="BX53" s="254"/>
      <c r="BY53" s="274"/>
      <c r="BZ53" s="268"/>
      <c r="CA53" s="62"/>
      <c r="CB53" s="62"/>
      <c r="CC53" s="62"/>
      <c r="CD53" s="265"/>
      <c r="CE53" s="268"/>
      <c r="CF53" s="62"/>
      <c r="CG53" s="62"/>
      <c r="CH53" s="62"/>
      <c r="CI53" s="272"/>
      <c r="CJ53" s="268"/>
      <c r="CK53" s="254"/>
      <c r="CL53" s="254"/>
      <c r="CM53" s="254"/>
      <c r="CN53" s="352"/>
      <c r="CO53" s="300"/>
      <c r="CP53" s="355"/>
      <c r="CQ53" s="279"/>
      <c r="CR53" s="372"/>
      <c r="CS53" s="361"/>
      <c r="CT53" s="63"/>
      <c r="CU53" s="63"/>
      <c r="CV53" s="63"/>
      <c r="CW53" s="63"/>
      <c r="CX53" s="362"/>
      <c r="CY53" s="361"/>
      <c r="CZ53" s="63"/>
      <c r="DA53" s="63"/>
      <c r="DB53" s="63"/>
      <c r="DC53" s="63"/>
      <c r="DD53" s="362"/>
      <c r="DE53" s="361"/>
      <c r="DF53" s="63"/>
      <c r="DG53" s="63"/>
      <c r="DH53" s="63"/>
      <c r="DI53" s="63"/>
      <c r="DJ53" s="362"/>
      <c r="DK53" s="375"/>
      <c r="DL53" s="366"/>
      <c r="DM53" s="366"/>
      <c r="DN53" s="369"/>
      <c r="DO53" s="366"/>
      <c r="DP53" s="366"/>
      <c r="DQ53" s="289"/>
      <c r="DR53" s="64"/>
      <c r="DS53" s="64"/>
      <c r="DT53" s="64"/>
      <c r="DU53" s="292"/>
      <c r="DV53" s="289"/>
      <c r="DW53" s="64"/>
      <c r="DX53" s="64"/>
      <c r="DY53" s="64"/>
      <c r="DZ53" s="133"/>
      <c r="EA53" s="289"/>
      <c r="EB53" s="377"/>
      <c r="EC53" s="377"/>
      <c r="ED53" s="377"/>
      <c r="EE53" s="378"/>
      <c r="EF53" s="279"/>
      <c r="EG53" s="292"/>
      <c r="EH53" s="298"/>
      <c r="EI53" s="300"/>
      <c r="EJ53" s="289"/>
      <c r="EK53" s="64"/>
      <c r="EL53" s="64"/>
      <c r="EM53" s="64"/>
      <c r="EN53" s="292"/>
      <c r="EO53" s="289"/>
      <c r="EP53" s="64"/>
      <c r="EQ53" s="64"/>
      <c r="ER53" s="64"/>
      <c r="ES53" s="133"/>
      <c r="ET53" s="289"/>
      <c r="EU53" s="377"/>
      <c r="EV53" s="377"/>
      <c r="EW53" s="377"/>
      <c r="EX53" s="378"/>
      <c r="EY53" s="279"/>
      <c r="EZ53" s="64"/>
      <c r="FA53" s="133"/>
      <c r="GO53" s="65" t="str">
        <f>'EFH weibliche Schülerinnen'!B109</f>
        <v>W_Name51</v>
      </c>
    </row>
    <row r="54" spans="1:197" s="65" customFormat="1" ht="15" thickBot="1" x14ac:dyDescent="0.4">
      <c r="A54" s="27" t="s">
        <v>918</v>
      </c>
      <c r="B54" s="241"/>
      <c r="C54" s="242"/>
      <c r="D54" s="242"/>
      <c r="E54" s="242"/>
      <c r="F54" s="311"/>
      <c r="G54" s="243"/>
      <c r="H54" s="241"/>
      <c r="I54" s="242"/>
      <c r="J54" s="242"/>
      <c r="K54" s="242"/>
      <c r="L54" s="342"/>
      <c r="M54" s="88"/>
      <c r="N54" s="66"/>
      <c r="O54" s="66"/>
      <c r="P54" s="66"/>
      <c r="Q54" s="89"/>
      <c r="R54" s="99"/>
      <c r="S54" s="99"/>
      <c r="T54" s="99"/>
      <c r="U54" s="99"/>
      <c r="V54" s="246"/>
      <c r="W54" s="90"/>
      <c r="X54" s="99"/>
      <c r="Y54" s="99"/>
      <c r="Z54" s="99"/>
      <c r="AA54" s="246"/>
      <c r="AB54" s="90"/>
      <c r="AC54" s="99"/>
      <c r="AD54" s="99"/>
      <c r="AE54" s="99"/>
      <c r="AF54" s="246"/>
      <c r="AG54" s="99"/>
      <c r="AH54" s="99"/>
      <c r="AI54" s="99"/>
      <c r="AJ54" s="99"/>
      <c r="AK54" s="252"/>
      <c r="AL54" s="90"/>
      <c r="AM54" s="67"/>
      <c r="AN54" s="67"/>
      <c r="AO54" s="67"/>
      <c r="AP54" s="252"/>
      <c r="AQ54" s="90"/>
      <c r="AR54" s="99"/>
      <c r="AS54" s="99"/>
      <c r="AT54" s="99"/>
      <c r="AU54" s="246"/>
      <c r="AV54" s="261"/>
      <c r="AW54" s="68"/>
      <c r="AX54" s="68"/>
      <c r="AY54" s="68"/>
      <c r="AZ54" s="262"/>
      <c r="BA54" s="261"/>
      <c r="BB54" s="68"/>
      <c r="BC54" s="68"/>
      <c r="BD54" s="68"/>
      <c r="BE54" s="264"/>
      <c r="BF54" s="261"/>
      <c r="BG54" s="349"/>
      <c r="BH54" s="349"/>
      <c r="BI54" s="349"/>
      <c r="BJ54" s="350"/>
      <c r="BK54" s="269"/>
      <c r="BL54" s="69"/>
      <c r="BM54" s="69"/>
      <c r="BN54" s="69"/>
      <c r="BO54" s="273"/>
      <c r="BP54" s="269"/>
      <c r="BQ54" s="255"/>
      <c r="BR54" s="255"/>
      <c r="BS54" s="255"/>
      <c r="BT54" s="275"/>
      <c r="BU54" s="269"/>
      <c r="BV54" s="255"/>
      <c r="BW54" s="255"/>
      <c r="BX54" s="255"/>
      <c r="BY54" s="275"/>
      <c r="BZ54" s="269"/>
      <c r="CA54" s="69"/>
      <c r="CB54" s="69"/>
      <c r="CC54" s="69"/>
      <c r="CD54" s="281"/>
      <c r="CE54" s="269"/>
      <c r="CF54" s="69"/>
      <c r="CG54" s="69"/>
      <c r="CH54" s="69"/>
      <c r="CI54" s="273"/>
      <c r="CJ54" s="269"/>
      <c r="CK54" s="255"/>
      <c r="CL54" s="255"/>
      <c r="CM54" s="255"/>
      <c r="CN54" s="353"/>
      <c r="CO54" s="301"/>
      <c r="CP54" s="356"/>
      <c r="CQ54" s="280"/>
      <c r="CR54" s="373"/>
      <c r="CS54" s="363"/>
      <c r="CT54" s="70"/>
      <c r="CU54" s="70"/>
      <c r="CV54" s="70"/>
      <c r="CW54" s="70"/>
      <c r="CX54" s="364"/>
      <c r="CY54" s="363"/>
      <c r="CZ54" s="70"/>
      <c r="DA54" s="70"/>
      <c r="DB54" s="70"/>
      <c r="DC54" s="70"/>
      <c r="DD54" s="364"/>
      <c r="DE54" s="363"/>
      <c r="DF54" s="70"/>
      <c r="DG54" s="70"/>
      <c r="DH54" s="70"/>
      <c r="DI54" s="70"/>
      <c r="DJ54" s="364"/>
      <c r="DK54" s="376"/>
      <c r="DL54" s="367"/>
      <c r="DM54" s="367"/>
      <c r="DN54" s="370"/>
      <c r="DO54" s="367"/>
      <c r="DP54" s="367"/>
      <c r="DQ54" s="290"/>
      <c r="DR54" s="71"/>
      <c r="DS54" s="71"/>
      <c r="DT54" s="71"/>
      <c r="DU54" s="293"/>
      <c r="DV54" s="290"/>
      <c r="DW54" s="71"/>
      <c r="DX54" s="71"/>
      <c r="DY54" s="71"/>
      <c r="DZ54" s="134"/>
      <c r="EA54" s="290"/>
      <c r="EB54" s="379"/>
      <c r="EC54" s="379"/>
      <c r="ED54" s="379"/>
      <c r="EE54" s="380"/>
      <c r="EF54" s="280"/>
      <c r="EG54" s="293"/>
      <c r="EH54" s="299"/>
      <c r="EI54" s="301"/>
      <c r="EJ54" s="290"/>
      <c r="EK54" s="71"/>
      <c r="EL54" s="71"/>
      <c r="EM54" s="71"/>
      <c r="EN54" s="293"/>
      <c r="EO54" s="290"/>
      <c r="EP54" s="71"/>
      <c r="EQ54" s="71"/>
      <c r="ER54" s="71"/>
      <c r="ES54" s="134"/>
      <c r="ET54" s="290"/>
      <c r="EU54" s="379"/>
      <c r="EV54" s="379"/>
      <c r="EW54" s="379"/>
      <c r="EX54" s="380"/>
      <c r="EY54" s="280"/>
      <c r="EZ54" s="71"/>
      <c r="FA54" s="134"/>
      <c r="GO54" s="65" t="str">
        <f>'EFH weibliche Schülerinnen'!B110</f>
        <v>W_Name52</v>
      </c>
    </row>
    <row r="55" spans="1:197" s="53" customFormat="1" ht="11.5" customHeight="1" thickBot="1" x14ac:dyDescent="0.4">
      <c r="A55" s="129"/>
      <c r="B55" s="129"/>
      <c r="C55" s="129"/>
      <c r="D55" s="129"/>
      <c r="E55" s="129"/>
      <c r="F55" s="129"/>
      <c r="GO55" s="65" t="str">
        <f>'EFH weibliche Schülerinnen'!B111</f>
        <v>W_Name53</v>
      </c>
    </row>
    <row r="56" spans="1:197" s="145" customFormat="1" ht="15" thickBot="1" x14ac:dyDescent="0.4">
      <c r="A56" s="137" t="s">
        <v>55</v>
      </c>
      <c r="B56" s="469"/>
      <c r="C56" s="470"/>
      <c r="D56" s="470"/>
      <c r="E56" s="470"/>
      <c r="F56" s="470"/>
      <c r="G56" s="471"/>
      <c r="H56" s="469"/>
      <c r="I56" s="470"/>
      <c r="J56" s="470"/>
      <c r="K56" s="470"/>
      <c r="L56" s="471"/>
      <c r="M56" s="469"/>
      <c r="N56" s="470"/>
      <c r="O56" s="470"/>
      <c r="P56" s="470"/>
      <c r="Q56" s="471"/>
      <c r="R56" s="469"/>
      <c r="S56" s="470"/>
      <c r="T56" s="470"/>
      <c r="U56" s="470"/>
      <c r="V56" s="471"/>
      <c r="W56" s="469"/>
      <c r="X56" s="470"/>
      <c r="Y56" s="470"/>
      <c r="Z56" s="470"/>
      <c r="AA56" s="471"/>
      <c r="AB56" s="469"/>
      <c r="AC56" s="470"/>
      <c r="AD56" s="470"/>
      <c r="AE56" s="470"/>
      <c r="AF56" s="471"/>
      <c r="AG56" s="469"/>
      <c r="AH56" s="470"/>
      <c r="AI56" s="470"/>
      <c r="AJ56" s="470"/>
      <c r="AK56" s="471"/>
      <c r="AL56" s="469"/>
      <c r="AM56" s="470"/>
      <c r="AN56" s="470"/>
      <c r="AO56" s="470"/>
      <c r="AP56" s="471"/>
      <c r="AQ56" s="469"/>
      <c r="AR56" s="470"/>
      <c r="AS56" s="470"/>
      <c r="AT56" s="470"/>
      <c r="AU56" s="471"/>
      <c r="AV56" s="469"/>
      <c r="AW56" s="470"/>
      <c r="AX56" s="470"/>
      <c r="AY56" s="470"/>
      <c r="AZ56" s="471"/>
      <c r="BA56" s="469"/>
      <c r="BB56" s="470"/>
      <c r="BC56" s="470"/>
      <c r="BD56" s="470"/>
      <c r="BE56" s="471"/>
      <c r="BF56" s="469"/>
      <c r="BG56" s="470"/>
      <c r="BH56" s="470"/>
      <c r="BI56" s="470"/>
      <c r="BJ56" s="471"/>
      <c r="BK56" s="469"/>
      <c r="BL56" s="470"/>
      <c r="BM56" s="470"/>
      <c r="BN56" s="470"/>
      <c r="BO56" s="471"/>
      <c r="BP56" s="469"/>
      <c r="BQ56" s="470"/>
      <c r="BR56" s="470"/>
      <c r="BS56" s="470"/>
      <c r="BT56" s="471"/>
      <c r="BU56" s="469"/>
      <c r="BV56" s="470"/>
      <c r="BW56" s="470"/>
      <c r="BX56" s="470"/>
      <c r="BY56" s="471"/>
      <c r="BZ56" s="469"/>
      <c r="CA56" s="470"/>
      <c r="CB56" s="470"/>
      <c r="CC56" s="470"/>
      <c r="CD56" s="471"/>
      <c r="CE56" s="469"/>
      <c r="CF56" s="470"/>
      <c r="CG56" s="470"/>
      <c r="CH56" s="470"/>
      <c r="CI56" s="471"/>
      <c r="CJ56" s="469"/>
      <c r="CK56" s="470"/>
      <c r="CL56" s="470"/>
      <c r="CM56" s="470"/>
      <c r="CN56" s="471"/>
      <c r="CO56" s="280"/>
      <c r="CP56" s="138"/>
      <c r="CQ56" s="280"/>
      <c r="CR56" s="138"/>
      <c r="CS56" s="441"/>
      <c r="CT56" s="442"/>
      <c r="CU56" s="442"/>
      <c r="CV56" s="442"/>
      <c r="CW56" s="442"/>
      <c r="CX56" s="443"/>
      <c r="CY56" s="441"/>
      <c r="CZ56" s="442"/>
      <c r="DA56" s="442"/>
      <c r="DB56" s="442"/>
      <c r="DC56" s="442"/>
      <c r="DD56" s="443"/>
      <c r="DE56" s="441"/>
      <c r="DF56" s="442"/>
      <c r="DG56" s="442"/>
      <c r="DH56" s="442"/>
      <c r="DI56" s="442"/>
      <c r="DJ56" s="443"/>
      <c r="DK56" s="138"/>
      <c r="DL56" s="138"/>
      <c r="DM56" s="138"/>
      <c r="DN56" s="138"/>
      <c r="DO56" s="285"/>
      <c r="DP56" s="285"/>
      <c r="DQ56" s="465"/>
      <c r="DR56" s="465"/>
      <c r="DS56" s="465"/>
      <c r="DT56" s="465"/>
      <c r="DU56" s="465"/>
      <c r="DV56" s="465"/>
      <c r="DW56" s="465"/>
      <c r="DX56" s="465"/>
      <c r="DY56" s="465"/>
      <c r="DZ56" s="465"/>
      <c r="EA56" s="465"/>
      <c r="EB56" s="465"/>
      <c r="EC56" s="465"/>
      <c r="ED56" s="465"/>
      <c r="EE56" s="465"/>
      <c r="EF56" s="139"/>
      <c r="EG56" s="138"/>
      <c r="EH56" s="138"/>
      <c r="EI56" s="54"/>
      <c r="EJ56" s="465"/>
      <c r="EK56" s="465"/>
      <c r="EL56" s="465"/>
      <c r="EM56" s="465"/>
      <c r="EN56" s="465"/>
      <c r="EO56" s="465"/>
      <c r="EP56" s="465"/>
      <c r="EQ56" s="465"/>
      <c r="ER56" s="465"/>
      <c r="ES56" s="465"/>
      <c r="ET56" s="465"/>
      <c r="EU56" s="465"/>
      <c r="EV56" s="465"/>
      <c r="EW56" s="465"/>
      <c r="EX56" s="465"/>
      <c r="EY56" s="54"/>
      <c r="EZ56" s="138"/>
      <c r="FA56" s="140"/>
      <c r="GO56" s="65" t="str">
        <f>'EFH weibliche Schülerinnen'!B112</f>
        <v>W_Name54</v>
      </c>
    </row>
    <row r="57" spans="1:197" s="142" customFormat="1" ht="15" thickBot="1" x14ac:dyDescent="0.4">
      <c r="A57" s="141" t="s">
        <v>57</v>
      </c>
      <c r="B57" s="502">
        <f>COUNTA(B$3:G$15)</f>
        <v>0</v>
      </c>
      <c r="C57" s="503"/>
      <c r="D57" s="503"/>
      <c r="E57" s="503"/>
      <c r="F57" s="503"/>
      <c r="G57" s="504"/>
      <c r="H57" s="502">
        <f>COUNTA(H$3:L$15)</f>
        <v>0</v>
      </c>
      <c r="I57" s="503"/>
      <c r="J57" s="503"/>
      <c r="K57" s="503"/>
      <c r="L57" s="504"/>
      <c r="M57" s="502">
        <f>COUNTA(M$3:Q$15)</f>
        <v>0</v>
      </c>
      <c r="N57" s="503"/>
      <c r="O57" s="503"/>
      <c r="P57" s="503"/>
      <c r="Q57" s="504"/>
      <c r="R57" s="493">
        <f>COUNTA(R$3:V$15)</f>
        <v>0</v>
      </c>
      <c r="S57" s="494"/>
      <c r="T57" s="494"/>
      <c r="U57" s="494"/>
      <c r="V57" s="495"/>
      <c r="W57" s="493">
        <f>COUNTA(W$3:AA$15)</f>
        <v>0</v>
      </c>
      <c r="X57" s="494"/>
      <c r="Y57" s="494"/>
      <c r="Z57" s="494"/>
      <c r="AA57" s="495"/>
      <c r="AB57" s="493">
        <f>COUNTA(AB$3:AF$15)</f>
        <v>0</v>
      </c>
      <c r="AC57" s="494"/>
      <c r="AD57" s="494"/>
      <c r="AE57" s="494"/>
      <c r="AF57" s="495"/>
      <c r="AG57" s="493">
        <f>COUNTA(AG$3:AK$15)</f>
        <v>0</v>
      </c>
      <c r="AH57" s="494"/>
      <c r="AI57" s="494"/>
      <c r="AJ57" s="494"/>
      <c r="AK57" s="495"/>
      <c r="AL57" s="493">
        <f>COUNTA(AL$3:AP$15)</f>
        <v>0</v>
      </c>
      <c r="AM57" s="494"/>
      <c r="AN57" s="494"/>
      <c r="AO57" s="494"/>
      <c r="AP57" s="495"/>
      <c r="AQ57" s="493">
        <f>COUNTA(AQ$3:AU$15)</f>
        <v>0</v>
      </c>
      <c r="AR57" s="494"/>
      <c r="AS57" s="494"/>
      <c r="AT57" s="494"/>
      <c r="AU57" s="495"/>
      <c r="AV57" s="487">
        <f>COUNTA(AV$3:AZ$15)</f>
        <v>0</v>
      </c>
      <c r="AW57" s="488"/>
      <c r="AX57" s="488"/>
      <c r="AY57" s="488"/>
      <c r="AZ57" s="489"/>
      <c r="BA57" s="487">
        <f>COUNTA(BA$3:BE$15)</f>
        <v>0</v>
      </c>
      <c r="BB57" s="488"/>
      <c r="BC57" s="488"/>
      <c r="BD57" s="488"/>
      <c r="BE57" s="489"/>
      <c r="BF57" s="487">
        <f>COUNTA(BF$3:BJ$15)</f>
        <v>0</v>
      </c>
      <c r="BG57" s="488"/>
      <c r="BH57" s="488"/>
      <c r="BI57" s="488"/>
      <c r="BJ57" s="489"/>
      <c r="BK57" s="472">
        <f>COUNTA(BK$3:BO$15)</f>
        <v>0</v>
      </c>
      <c r="BL57" s="473"/>
      <c r="BM57" s="473"/>
      <c r="BN57" s="473"/>
      <c r="BO57" s="474"/>
      <c r="BP57" s="472">
        <f>COUNTA(BP$3:BT$15)</f>
        <v>0</v>
      </c>
      <c r="BQ57" s="473"/>
      <c r="BR57" s="473"/>
      <c r="BS57" s="473"/>
      <c r="BT57" s="474"/>
      <c r="BU57" s="472">
        <f>COUNTA(BU$3:BY$15)</f>
        <v>0</v>
      </c>
      <c r="BV57" s="473"/>
      <c r="BW57" s="473"/>
      <c r="BX57" s="473"/>
      <c r="BY57" s="474"/>
      <c r="BZ57" s="472">
        <f>COUNTA(BZ$3:CD$15)</f>
        <v>0</v>
      </c>
      <c r="CA57" s="473"/>
      <c r="CB57" s="473"/>
      <c r="CC57" s="473"/>
      <c r="CD57" s="474"/>
      <c r="CE57" s="472">
        <f>COUNTA(CE$3:CI$15)</f>
        <v>0</v>
      </c>
      <c r="CF57" s="473"/>
      <c r="CG57" s="473"/>
      <c r="CH57" s="473"/>
      <c r="CI57" s="474"/>
      <c r="CJ57" s="472">
        <f>COUNTA(CJ$3:CN$15)</f>
        <v>0</v>
      </c>
      <c r="CK57" s="473"/>
      <c r="CL57" s="473"/>
      <c r="CM57" s="473"/>
      <c r="CN57" s="474"/>
      <c r="CO57" s="280">
        <f>SUM(CO3:CO15)</f>
        <v>0</v>
      </c>
      <c r="CP57" s="62">
        <f>COUNT(CP3:CP15)</f>
        <v>0</v>
      </c>
      <c r="CQ57" s="280"/>
      <c r="CR57" s="62">
        <f>SUM(CR3:CR15)</f>
        <v>0</v>
      </c>
      <c r="CS57" s="444">
        <f>COUNTA(CS$3:CX$15)</f>
        <v>0</v>
      </c>
      <c r="CT57" s="445"/>
      <c r="CU57" s="445"/>
      <c r="CV57" s="445"/>
      <c r="CW57" s="445"/>
      <c r="CX57" s="446"/>
      <c r="CY57" s="444">
        <f>COUNTA(CY$3:DD$15)</f>
        <v>0</v>
      </c>
      <c r="CZ57" s="445"/>
      <c r="DA57" s="445"/>
      <c r="DB57" s="445"/>
      <c r="DC57" s="445"/>
      <c r="DD57" s="446"/>
      <c r="DE57" s="444">
        <f>COUNTA(DE$3:DJ$15)</f>
        <v>0</v>
      </c>
      <c r="DF57" s="445"/>
      <c r="DG57" s="445"/>
      <c r="DH57" s="445"/>
      <c r="DI57" s="445"/>
      <c r="DJ57" s="446"/>
      <c r="DK57" s="63">
        <f t="shared" ref="DK57:DP57" si="0">SUM(DK3:DK15)</f>
        <v>0</v>
      </c>
      <c r="DL57" s="63">
        <f t="shared" si="0"/>
        <v>0</v>
      </c>
      <c r="DM57" s="63">
        <f t="shared" si="0"/>
        <v>0</v>
      </c>
      <c r="DN57" s="63">
        <f t="shared" si="0"/>
        <v>0</v>
      </c>
      <c r="DO57" s="63">
        <f t="shared" si="0"/>
        <v>0</v>
      </c>
      <c r="DP57" s="63">
        <f t="shared" si="0"/>
        <v>0</v>
      </c>
      <c r="DQ57" s="434">
        <f>COUNTA(DQ$3:DU$15)</f>
        <v>0</v>
      </c>
      <c r="DR57" s="434"/>
      <c r="DS57" s="434"/>
      <c r="DT57" s="434"/>
      <c r="DU57" s="434"/>
      <c r="DV57" s="434">
        <f>COUNTA(DV$3:DZ$15)</f>
        <v>0</v>
      </c>
      <c r="DW57" s="434"/>
      <c r="DX57" s="434"/>
      <c r="DY57" s="434"/>
      <c r="DZ57" s="434"/>
      <c r="EA57" s="434">
        <f>COUNTA(EA$3:EE$15)</f>
        <v>0</v>
      </c>
      <c r="EB57" s="434"/>
      <c r="EC57" s="434"/>
      <c r="ED57" s="434"/>
      <c r="EE57" s="434"/>
      <c r="EF57" s="54">
        <f>SUM(EF3:EF15)</f>
        <v>0</v>
      </c>
      <c r="EG57" s="64">
        <f>COUNTA(EG3:EG15)</f>
        <v>0</v>
      </c>
      <c r="EH57" s="64">
        <f>SUM(EH3:EH15)</f>
        <v>0</v>
      </c>
      <c r="EI57" s="54"/>
      <c r="EJ57" s="434">
        <f>COUNTA(EJ$3:EN$15)</f>
        <v>0</v>
      </c>
      <c r="EK57" s="434"/>
      <c r="EL57" s="434"/>
      <c r="EM57" s="434"/>
      <c r="EN57" s="434"/>
      <c r="EO57" s="434">
        <f>COUNTA(EO$3:ES$15)</f>
        <v>0</v>
      </c>
      <c r="EP57" s="434"/>
      <c r="EQ57" s="434"/>
      <c r="ER57" s="434"/>
      <c r="ES57" s="434"/>
      <c r="ET57" s="434">
        <f>COUNTA(ET$3:EX$15)</f>
        <v>0</v>
      </c>
      <c r="EU57" s="434"/>
      <c r="EV57" s="434"/>
      <c r="EW57" s="434"/>
      <c r="EX57" s="434"/>
      <c r="EY57" s="54"/>
      <c r="EZ57" s="64">
        <f>COUNTA(EZ3:EZ15)</f>
        <v>0</v>
      </c>
      <c r="FA57" s="64">
        <f>SUM(FA3:FA15)</f>
        <v>0</v>
      </c>
      <c r="GO57" s="65" t="str">
        <f>'EFH weibliche Schülerinnen'!B113</f>
        <v>W_Name55</v>
      </c>
    </row>
    <row r="58" spans="1:197" s="142" customFormat="1" ht="15" thickBot="1" x14ac:dyDescent="0.4">
      <c r="A58" s="141" t="s">
        <v>58</v>
      </c>
      <c r="B58" s="502">
        <f>COUNTA(B$16:G$24)</f>
        <v>0</v>
      </c>
      <c r="C58" s="503"/>
      <c r="D58" s="503"/>
      <c r="E58" s="503"/>
      <c r="F58" s="503"/>
      <c r="G58" s="504"/>
      <c r="H58" s="502">
        <f>COUNTA(H$16:L$24)</f>
        <v>0</v>
      </c>
      <c r="I58" s="503"/>
      <c r="J58" s="503"/>
      <c r="K58" s="503"/>
      <c r="L58" s="504"/>
      <c r="M58" s="502">
        <f>COUNTA(M$16:Q$24)</f>
        <v>0</v>
      </c>
      <c r="N58" s="503"/>
      <c r="O58" s="503"/>
      <c r="P58" s="503"/>
      <c r="Q58" s="504"/>
      <c r="R58" s="493">
        <f>COUNTA(R$16:V$24)</f>
        <v>0</v>
      </c>
      <c r="S58" s="494"/>
      <c r="T58" s="494"/>
      <c r="U58" s="494"/>
      <c r="V58" s="495"/>
      <c r="W58" s="493">
        <f>COUNTA(W$16:AA$24)</f>
        <v>0</v>
      </c>
      <c r="X58" s="494"/>
      <c r="Y58" s="494"/>
      <c r="Z58" s="494"/>
      <c r="AA58" s="495"/>
      <c r="AB58" s="493">
        <f>COUNTA(AB$16:AF$24)</f>
        <v>0</v>
      </c>
      <c r="AC58" s="494"/>
      <c r="AD58" s="494"/>
      <c r="AE58" s="494"/>
      <c r="AF58" s="495"/>
      <c r="AG58" s="493">
        <f>COUNTA(AG$16:AK$24)</f>
        <v>0</v>
      </c>
      <c r="AH58" s="494"/>
      <c r="AI58" s="494"/>
      <c r="AJ58" s="494"/>
      <c r="AK58" s="495"/>
      <c r="AL58" s="493">
        <f>COUNTA(AL$16:AP$24)</f>
        <v>0</v>
      </c>
      <c r="AM58" s="494"/>
      <c r="AN58" s="494"/>
      <c r="AO58" s="494"/>
      <c r="AP58" s="495"/>
      <c r="AQ58" s="493">
        <f>COUNTA(AQ$16:AU$24)</f>
        <v>0</v>
      </c>
      <c r="AR58" s="494"/>
      <c r="AS58" s="494"/>
      <c r="AT58" s="494"/>
      <c r="AU58" s="495"/>
      <c r="AV58" s="487">
        <f>COUNTA(AV$16:AZ$24)</f>
        <v>0</v>
      </c>
      <c r="AW58" s="488"/>
      <c r="AX58" s="488"/>
      <c r="AY58" s="488"/>
      <c r="AZ58" s="489"/>
      <c r="BA58" s="487">
        <f>COUNTA(BA$16:BE$24)</f>
        <v>0</v>
      </c>
      <c r="BB58" s="488"/>
      <c r="BC58" s="488"/>
      <c r="BD58" s="488"/>
      <c r="BE58" s="489"/>
      <c r="BF58" s="487">
        <f>COUNTA(BF$16:BJ$24)</f>
        <v>0</v>
      </c>
      <c r="BG58" s="488"/>
      <c r="BH58" s="488"/>
      <c r="BI58" s="488"/>
      <c r="BJ58" s="489"/>
      <c r="BK58" s="472">
        <f>COUNTA(BK$16:BO$24)</f>
        <v>0</v>
      </c>
      <c r="BL58" s="473"/>
      <c r="BM58" s="473"/>
      <c r="BN58" s="473"/>
      <c r="BO58" s="474"/>
      <c r="BP58" s="472">
        <f>COUNTA(BP$16:BT$24)</f>
        <v>0</v>
      </c>
      <c r="BQ58" s="473"/>
      <c r="BR58" s="473"/>
      <c r="BS58" s="473"/>
      <c r="BT58" s="474"/>
      <c r="BU58" s="472">
        <f>COUNTA(BU$16:BY$24)</f>
        <v>0</v>
      </c>
      <c r="BV58" s="473"/>
      <c r="BW58" s="473"/>
      <c r="BX58" s="473"/>
      <c r="BY58" s="474"/>
      <c r="BZ58" s="472">
        <f>COUNTA(BZ$16:CD$24)</f>
        <v>0</v>
      </c>
      <c r="CA58" s="473"/>
      <c r="CB58" s="473"/>
      <c r="CC58" s="473"/>
      <c r="CD58" s="474"/>
      <c r="CE58" s="472">
        <f>COUNTA(CE$16:CI$24)</f>
        <v>0</v>
      </c>
      <c r="CF58" s="473"/>
      <c r="CG58" s="473"/>
      <c r="CH58" s="473"/>
      <c r="CI58" s="474"/>
      <c r="CJ58" s="472">
        <f>COUNTA(CJ$16:CN$24)</f>
        <v>0</v>
      </c>
      <c r="CK58" s="473"/>
      <c r="CL58" s="473"/>
      <c r="CM58" s="473"/>
      <c r="CN58" s="474"/>
      <c r="CO58" s="280">
        <f>SUM(CO4:CO16)</f>
        <v>0</v>
      </c>
      <c r="CP58" s="62">
        <f>COUNTA(CP16:CP24)</f>
        <v>0</v>
      </c>
      <c r="CQ58" s="280"/>
      <c r="CR58" s="62">
        <f>SUM(CR16:CR24)</f>
        <v>0</v>
      </c>
      <c r="CS58" s="444">
        <f>COUNTA(CS$16:CX$24)</f>
        <v>0</v>
      </c>
      <c r="CT58" s="445"/>
      <c r="CU58" s="445"/>
      <c r="CV58" s="445"/>
      <c r="CW58" s="445"/>
      <c r="CX58" s="446"/>
      <c r="CY58" s="444">
        <f>COUNTA(CY$16:DD$24)</f>
        <v>0</v>
      </c>
      <c r="CZ58" s="445"/>
      <c r="DA58" s="445"/>
      <c r="DB58" s="445"/>
      <c r="DC58" s="445"/>
      <c r="DD58" s="446"/>
      <c r="DE58" s="444">
        <f>COUNTA(DE$16:DJ$24)</f>
        <v>0</v>
      </c>
      <c r="DF58" s="445"/>
      <c r="DG58" s="445"/>
      <c r="DH58" s="445"/>
      <c r="DI58" s="445"/>
      <c r="DJ58" s="446"/>
      <c r="DK58" s="63">
        <f t="shared" ref="DK58:DP58" si="1">SUM(DK16:DK24)</f>
        <v>0</v>
      </c>
      <c r="DL58" s="63">
        <f t="shared" si="1"/>
        <v>0</v>
      </c>
      <c r="DM58" s="63">
        <f t="shared" si="1"/>
        <v>0</v>
      </c>
      <c r="DN58" s="63">
        <f t="shared" si="1"/>
        <v>0</v>
      </c>
      <c r="DO58" s="63">
        <f t="shared" si="1"/>
        <v>0</v>
      </c>
      <c r="DP58" s="63">
        <f t="shared" si="1"/>
        <v>0</v>
      </c>
      <c r="DQ58" s="434">
        <f>COUNTA(DQ$16:DU$24)</f>
        <v>0</v>
      </c>
      <c r="DR58" s="434"/>
      <c r="DS58" s="434"/>
      <c r="DT58" s="434"/>
      <c r="DU58" s="434"/>
      <c r="DV58" s="434">
        <f>COUNTA(DV$16:DZ$24)</f>
        <v>0</v>
      </c>
      <c r="DW58" s="434"/>
      <c r="DX58" s="434"/>
      <c r="DY58" s="434"/>
      <c r="DZ58" s="434"/>
      <c r="EA58" s="434">
        <f>COUNTA(EA$16:EE$24)</f>
        <v>0</v>
      </c>
      <c r="EB58" s="434"/>
      <c r="EC58" s="434"/>
      <c r="ED58" s="434"/>
      <c r="EE58" s="434"/>
      <c r="EF58" s="54">
        <f>SUM(EF4:EF16)</f>
        <v>0</v>
      </c>
      <c r="EG58" s="64">
        <f>COUNTA(EG16:EG24)</f>
        <v>0</v>
      </c>
      <c r="EH58" s="64">
        <f>SUM(EH16:EH24)</f>
        <v>0</v>
      </c>
      <c r="EI58" s="54"/>
      <c r="EJ58" s="434">
        <f>COUNTA(EJ$16:EN$24)</f>
        <v>0</v>
      </c>
      <c r="EK58" s="434"/>
      <c r="EL58" s="434"/>
      <c r="EM58" s="434"/>
      <c r="EN58" s="434"/>
      <c r="EO58" s="434">
        <f>COUNTA(EO$16:ES$24)</f>
        <v>0</v>
      </c>
      <c r="EP58" s="434"/>
      <c r="EQ58" s="434"/>
      <c r="ER58" s="434"/>
      <c r="ES58" s="434"/>
      <c r="ET58" s="434">
        <f>COUNTA(ET$16:EX$24)</f>
        <v>0</v>
      </c>
      <c r="EU58" s="434"/>
      <c r="EV58" s="434"/>
      <c r="EW58" s="434"/>
      <c r="EX58" s="434"/>
      <c r="EY58" s="54"/>
      <c r="EZ58" s="64">
        <f>COUNTA(EZ16:EZ24)</f>
        <v>0</v>
      </c>
      <c r="FA58" s="64">
        <f>SUM(FA16:FA24)</f>
        <v>0</v>
      </c>
      <c r="GO58" s="65" t="str">
        <f>'EFH weibliche Schülerinnen'!B114</f>
        <v>W_Name56</v>
      </c>
    </row>
    <row r="59" spans="1:197" s="142" customFormat="1" ht="15" thickBot="1" x14ac:dyDescent="0.4">
      <c r="A59" s="141" t="s">
        <v>59</v>
      </c>
      <c r="B59" s="502">
        <f>COUNTA(B$25:G$41)</f>
        <v>0</v>
      </c>
      <c r="C59" s="503"/>
      <c r="D59" s="503"/>
      <c r="E59" s="503"/>
      <c r="F59" s="503"/>
      <c r="G59" s="504"/>
      <c r="H59" s="502">
        <f>COUNTA(H$25:L$41)</f>
        <v>0</v>
      </c>
      <c r="I59" s="503"/>
      <c r="J59" s="503"/>
      <c r="K59" s="503"/>
      <c r="L59" s="504"/>
      <c r="M59" s="502">
        <f>COUNTA(M$25:Q$41)</f>
        <v>0</v>
      </c>
      <c r="N59" s="503"/>
      <c r="O59" s="503"/>
      <c r="P59" s="503"/>
      <c r="Q59" s="504"/>
      <c r="R59" s="493">
        <f>COUNTA(R$25:V$41)</f>
        <v>0</v>
      </c>
      <c r="S59" s="494"/>
      <c r="T59" s="494"/>
      <c r="U59" s="494"/>
      <c r="V59" s="495"/>
      <c r="W59" s="493">
        <f>COUNTA(W$25:AA$41)</f>
        <v>0</v>
      </c>
      <c r="X59" s="494"/>
      <c r="Y59" s="494"/>
      <c r="Z59" s="494"/>
      <c r="AA59" s="495"/>
      <c r="AB59" s="493">
        <f>COUNTA(AB$25:AF$41)</f>
        <v>0</v>
      </c>
      <c r="AC59" s="494"/>
      <c r="AD59" s="494"/>
      <c r="AE59" s="494"/>
      <c r="AF59" s="495"/>
      <c r="AG59" s="493">
        <f>COUNTA(AG$25:AK$41)</f>
        <v>0</v>
      </c>
      <c r="AH59" s="494"/>
      <c r="AI59" s="494"/>
      <c r="AJ59" s="494"/>
      <c r="AK59" s="495"/>
      <c r="AL59" s="493">
        <f>COUNTA(AL$25:AP$41)</f>
        <v>0</v>
      </c>
      <c r="AM59" s="494"/>
      <c r="AN59" s="494"/>
      <c r="AO59" s="494"/>
      <c r="AP59" s="495"/>
      <c r="AQ59" s="493">
        <f>COUNTA(AQ$25:AU$41)</f>
        <v>0</v>
      </c>
      <c r="AR59" s="494"/>
      <c r="AS59" s="494"/>
      <c r="AT59" s="494"/>
      <c r="AU59" s="495"/>
      <c r="AV59" s="487">
        <f>COUNTA(AV$25:AZ$41)</f>
        <v>0</v>
      </c>
      <c r="AW59" s="488"/>
      <c r="AX59" s="488"/>
      <c r="AY59" s="488"/>
      <c r="AZ59" s="489"/>
      <c r="BA59" s="487">
        <f>COUNTA(BA$25:BE$41)</f>
        <v>0</v>
      </c>
      <c r="BB59" s="488"/>
      <c r="BC59" s="488"/>
      <c r="BD59" s="488"/>
      <c r="BE59" s="489"/>
      <c r="BF59" s="487">
        <f>COUNTA(BF$25:BJ$41)</f>
        <v>0</v>
      </c>
      <c r="BG59" s="488"/>
      <c r="BH59" s="488"/>
      <c r="BI59" s="488"/>
      <c r="BJ59" s="489"/>
      <c r="BK59" s="472">
        <f>COUNTA(BK$25:BO$41)</f>
        <v>0</v>
      </c>
      <c r="BL59" s="473"/>
      <c r="BM59" s="473"/>
      <c r="BN59" s="473"/>
      <c r="BO59" s="474"/>
      <c r="BP59" s="472">
        <f>COUNTA(BP$25:BT$41)</f>
        <v>0</v>
      </c>
      <c r="BQ59" s="473"/>
      <c r="BR59" s="473"/>
      <c r="BS59" s="473"/>
      <c r="BT59" s="474"/>
      <c r="BU59" s="472">
        <f>COUNTA(BU$25:BY$41)</f>
        <v>0</v>
      </c>
      <c r="BV59" s="473"/>
      <c r="BW59" s="473"/>
      <c r="BX59" s="473"/>
      <c r="BY59" s="474"/>
      <c r="BZ59" s="472">
        <f>COUNTA(BZ$25:CD$41)</f>
        <v>0</v>
      </c>
      <c r="CA59" s="473"/>
      <c r="CB59" s="473"/>
      <c r="CC59" s="473"/>
      <c r="CD59" s="474"/>
      <c r="CE59" s="472">
        <f>COUNTA(CE$25:CI$41)</f>
        <v>0</v>
      </c>
      <c r="CF59" s="473"/>
      <c r="CG59" s="473"/>
      <c r="CH59" s="473"/>
      <c r="CI59" s="474"/>
      <c r="CJ59" s="472">
        <f>COUNTA(CJ$25:CN$41)</f>
        <v>0</v>
      </c>
      <c r="CK59" s="473"/>
      <c r="CL59" s="473"/>
      <c r="CM59" s="473"/>
      <c r="CN59" s="474"/>
      <c r="CO59" s="280">
        <f>SUM(CO5:CO17)</f>
        <v>0</v>
      </c>
      <c r="CP59" s="62">
        <f>COUNTA(CP25:CP41)</f>
        <v>0</v>
      </c>
      <c r="CQ59" s="280"/>
      <c r="CR59" s="62">
        <f>SUM(CR25:CR41)</f>
        <v>0</v>
      </c>
      <c r="CS59" s="444">
        <f>COUNTA(CS$25:CX$41)</f>
        <v>0</v>
      </c>
      <c r="CT59" s="445"/>
      <c r="CU59" s="445"/>
      <c r="CV59" s="445"/>
      <c r="CW59" s="445"/>
      <c r="CX59" s="446"/>
      <c r="CY59" s="444">
        <f>COUNTA(CY$25:DD$41)</f>
        <v>0</v>
      </c>
      <c r="CZ59" s="445"/>
      <c r="DA59" s="445"/>
      <c r="DB59" s="445"/>
      <c r="DC59" s="445"/>
      <c r="DD59" s="446"/>
      <c r="DE59" s="444">
        <f>COUNTA(DE$25:DJ$41)</f>
        <v>0</v>
      </c>
      <c r="DF59" s="445"/>
      <c r="DG59" s="445"/>
      <c r="DH59" s="445"/>
      <c r="DI59" s="445"/>
      <c r="DJ59" s="446"/>
      <c r="DK59" s="63">
        <f t="shared" ref="DK59:DP59" si="2">SUM(DK25:DK41)</f>
        <v>0</v>
      </c>
      <c r="DL59" s="63">
        <f t="shared" si="2"/>
        <v>0</v>
      </c>
      <c r="DM59" s="63">
        <f t="shared" si="2"/>
        <v>0</v>
      </c>
      <c r="DN59" s="63">
        <f t="shared" si="2"/>
        <v>0</v>
      </c>
      <c r="DO59" s="63">
        <f t="shared" si="2"/>
        <v>0</v>
      </c>
      <c r="DP59" s="63">
        <f t="shared" si="2"/>
        <v>0</v>
      </c>
      <c r="DQ59" s="434">
        <f>COUNTA(DQ$25:DU$41)</f>
        <v>0</v>
      </c>
      <c r="DR59" s="434"/>
      <c r="DS59" s="434"/>
      <c r="DT59" s="434"/>
      <c r="DU59" s="434"/>
      <c r="DV59" s="434">
        <f>COUNTA(DV$25:DZ$41)</f>
        <v>0</v>
      </c>
      <c r="DW59" s="434"/>
      <c r="DX59" s="434"/>
      <c r="DY59" s="434"/>
      <c r="DZ59" s="434"/>
      <c r="EA59" s="434">
        <f>COUNTA(EA$25:EE$41)</f>
        <v>0</v>
      </c>
      <c r="EB59" s="434"/>
      <c r="EC59" s="434"/>
      <c r="ED59" s="434"/>
      <c r="EE59" s="434"/>
      <c r="EF59" s="54">
        <f>SUM(EF5:EF17)</f>
        <v>0</v>
      </c>
      <c r="EG59" s="64">
        <f>COUNTA(EG25:EG41)</f>
        <v>0</v>
      </c>
      <c r="EH59" s="64">
        <f>SUM(EH25:EH41)</f>
        <v>0</v>
      </c>
      <c r="EI59" s="54"/>
      <c r="EJ59" s="434">
        <f>COUNTA(EJ$25:EN$41)</f>
        <v>0</v>
      </c>
      <c r="EK59" s="434"/>
      <c r="EL59" s="434"/>
      <c r="EM59" s="434"/>
      <c r="EN59" s="434"/>
      <c r="EO59" s="434">
        <f>COUNTA(EO$25:ES$41)</f>
        <v>0</v>
      </c>
      <c r="EP59" s="434"/>
      <c r="EQ59" s="434"/>
      <c r="ER59" s="434"/>
      <c r="ES59" s="434"/>
      <c r="ET59" s="434">
        <f>COUNTA(ET$25:EX$41)</f>
        <v>0</v>
      </c>
      <c r="EU59" s="434"/>
      <c r="EV59" s="434"/>
      <c r="EW59" s="434"/>
      <c r="EX59" s="434"/>
      <c r="EY59" s="54"/>
      <c r="EZ59" s="64">
        <f>COUNTA(EZ25:EZ41)</f>
        <v>0</v>
      </c>
      <c r="FA59" s="64">
        <f>SUM(FA25:FA41)</f>
        <v>0</v>
      </c>
      <c r="GO59" s="65" t="str">
        <f>'EFH weibliche Schülerinnen'!B115</f>
        <v>W_Name57</v>
      </c>
    </row>
    <row r="60" spans="1:197" s="142" customFormat="1" ht="15" thickBot="1" x14ac:dyDescent="0.4">
      <c r="A60" s="143" t="s">
        <v>60</v>
      </c>
      <c r="B60" s="505">
        <f>COUNTA(B$42:G$54)</f>
        <v>0</v>
      </c>
      <c r="C60" s="506"/>
      <c r="D60" s="506"/>
      <c r="E60" s="506"/>
      <c r="F60" s="506"/>
      <c r="G60" s="507"/>
      <c r="H60" s="505">
        <f>COUNTA(H$42:L$54)</f>
        <v>0</v>
      </c>
      <c r="I60" s="506"/>
      <c r="J60" s="506"/>
      <c r="K60" s="506"/>
      <c r="L60" s="507"/>
      <c r="M60" s="505">
        <f>COUNTA(M$42:Q$54)</f>
        <v>0</v>
      </c>
      <c r="N60" s="506"/>
      <c r="O60" s="506"/>
      <c r="P60" s="506"/>
      <c r="Q60" s="507"/>
      <c r="R60" s="496">
        <f>COUNTA(R$42:V$54)</f>
        <v>0</v>
      </c>
      <c r="S60" s="497"/>
      <c r="T60" s="497"/>
      <c r="U60" s="497"/>
      <c r="V60" s="498"/>
      <c r="W60" s="496">
        <f>COUNTA(W$42:AA$54)</f>
        <v>0</v>
      </c>
      <c r="X60" s="497"/>
      <c r="Y60" s="497"/>
      <c r="Z60" s="497"/>
      <c r="AA60" s="498"/>
      <c r="AB60" s="496">
        <f>COUNTA(AB$42:AF$54)</f>
        <v>0</v>
      </c>
      <c r="AC60" s="497"/>
      <c r="AD60" s="497"/>
      <c r="AE60" s="497"/>
      <c r="AF60" s="498"/>
      <c r="AG60" s="496">
        <f>COUNTA(AG$42:AK$54)</f>
        <v>0</v>
      </c>
      <c r="AH60" s="497"/>
      <c r="AI60" s="497"/>
      <c r="AJ60" s="497"/>
      <c r="AK60" s="498"/>
      <c r="AL60" s="496">
        <f>COUNTA(AL$42:AP$54)</f>
        <v>0</v>
      </c>
      <c r="AM60" s="497"/>
      <c r="AN60" s="497"/>
      <c r="AO60" s="497"/>
      <c r="AP60" s="498"/>
      <c r="AQ60" s="496">
        <f>COUNTA(AQ$42:AU$54)</f>
        <v>0</v>
      </c>
      <c r="AR60" s="497"/>
      <c r="AS60" s="497"/>
      <c r="AT60" s="497"/>
      <c r="AU60" s="498"/>
      <c r="AV60" s="478">
        <f>COUNTA(AV$42:AZ$54)</f>
        <v>0</v>
      </c>
      <c r="AW60" s="479"/>
      <c r="AX60" s="479"/>
      <c r="AY60" s="479"/>
      <c r="AZ60" s="480"/>
      <c r="BA60" s="478">
        <f>COUNTA(BA$42:BE$54)</f>
        <v>0</v>
      </c>
      <c r="BB60" s="479"/>
      <c r="BC60" s="479"/>
      <c r="BD60" s="479"/>
      <c r="BE60" s="480"/>
      <c r="BF60" s="478">
        <f>COUNTA(BF$42:BJ$54)</f>
        <v>0</v>
      </c>
      <c r="BG60" s="479"/>
      <c r="BH60" s="479"/>
      <c r="BI60" s="479"/>
      <c r="BJ60" s="480"/>
      <c r="BK60" s="453">
        <f>COUNTA(BK$42:BO$54)</f>
        <v>0</v>
      </c>
      <c r="BL60" s="454"/>
      <c r="BM60" s="454"/>
      <c r="BN60" s="454"/>
      <c r="BO60" s="455"/>
      <c r="BP60" s="453">
        <f>COUNTA(BP$42:BT$54)</f>
        <v>0</v>
      </c>
      <c r="BQ60" s="454"/>
      <c r="BR60" s="454"/>
      <c r="BS60" s="454"/>
      <c r="BT60" s="455"/>
      <c r="BU60" s="453">
        <f>COUNTA(BU$42:BY$54)</f>
        <v>0</v>
      </c>
      <c r="BV60" s="454"/>
      <c r="BW60" s="454"/>
      <c r="BX60" s="454"/>
      <c r="BY60" s="455"/>
      <c r="BZ60" s="453">
        <f>COUNTA(BZ$42:CD$54)</f>
        <v>0</v>
      </c>
      <c r="CA60" s="454"/>
      <c r="CB60" s="454"/>
      <c r="CC60" s="454"/>
      <c r="CD60" s="455"/>
      <c r="CE60" s="453">
        <f>COUNTA(CE$42:CI$54)</f>
        <v>0</v>
      </c>
      <c r="CF60" s="454"/>
      <c r="CG60" s="454"/>
      <c r="CH60" s="454"/>
      <c r="CI60" s="455"/>
      <c r="CJ60" s="453">
        <f>COUNTA(CJ$42:CN$54)</f>
        <v>0</v>
      </c>
      <c r="CK60" s="454"/>
      <c r="CL60" s="454"/>
      <c r="CM60" s="454"/>
      <c r="CN60" s="455"/>
      <c r="CO60" s="280">
        <f>SUM(CO6:CO18)</f>
        <v>0</v>
      </c>
      <c r="CP60" s="62">
        <f>COUNTA(CP42:CP54)</f>
        <v>0</v>
      </c>
      <c r="CQ60" s="280"/>
      <c r="CR60" s="62">
        <f>SUM(CR42:CR54)</f>
        <v>0</v>
      </c>
      <c r="CS60" s="444">
        <f>COUNTA(CS$42:CX$54)</f>
        <v>0</v>
      </c>
      <c r="CT60" s="445"/>
      <c r="CU60" s="445"/>
      <c r="CV60" s="445"/>
      <c r="CW60" s="445"/>
      <c r="CX60" s="446"/>
      <c r="CY60" s="444">
        <f>COUNTA(CY$42:DD$54)</f>
        <v>0</v>
      </c>
      <c r="CZ60" s="445"/>
      <c r="DA60" s="445"/>
      <c r="DB60" s="445"/>
      <c r="DC60" s="445"/>
      <c r="DD60" s="446"/>
      <c r="DE60" s="444">
        <f>COUNTA(DE$42:DJ$54)</f>
        <v>0</v>
      </c>
      <c r="DF60" s="445"/>
      <c r="DG60" s="445"/>
      <c r="DH60" s="445"/>
      <c r="DI60" s="445"/>
      <c r="DJ60" s="446"/>
      <c r="DK60" s="63">
        <f t="shared" ref="DK60:DP60" si="3">SUM(DK42:DK54)</f>
        <v>0</v>
      </c>
      <c r="DL60" s="63">
        <f t="shared" si="3"/>
        <v>0</v>
      </c>
      <c r="DM60" s="63">
        <f t="shared" si="3"/>
        <v>0</v>
      </c>
      <c r="DN60" s="63">
        <f t="shared" si="3"/>
        <v>0</v>
      </c>
      <c r="DO60" s="63">
        <f t="shared" si="3"/>
        <v>0</v>
      </c>
      <c r="DP60" s="63">
        <f t="shared" si="3"/>
        <v>0</v>
      </c>
      <c r="DQ60" s="434">
        <f>COUNTA(DQ$42:DU$54)</f>
        <v>0</v>
      </c>
      <c r="DR60" s="434"/>
      <c r="DS60" s="434"/>
      <c r="DT60" s="434"/>
      <c r="DU60" s="434"/>
      <c r="DV60" s="434">
        <f>COUNTA(DV$42:DZ$54)</f>
        <v>0</v>
      </c>
      <c r="DW60" s="434"/>
      <c r="DX60" s="434"/>
      <c r="DY60" s="434"/>
      <c r="DZ60" s="434"/>
      <c r="EA60" s="434">
        <f>COUNTA(EA$42:EE$54)</f>
        <v>0</v>
      </c>
      <c r="EB60" s="434"/>
      <c r="EC60" s="434"/>
      <c r="ED60" s="434"/>
      <c r="EE60" s="434"/>
      <c r="EF60" s="54">
        <f>SUM(EF6:EF18)</f>
        <v>0</v>
      </c>
      <c r="EG60" s="64">
        <f>COUNTA(EG42:EG54)</f>
        <v>0</v>
      </c>
      <c r="EH60" s="64">
        <f>SUM(EH42:EH54)</f>
        <v>0</v>
      </c>
      <c r="EI60" s="54"/>
      <c r="EJ60" s="434">
        <f>COUNTA(EJ$42:EN$54)</f>
        <v>0</v>
      </c>
      <c r="EK60" s="434"/>
      <c r="EL60" s="434"/>
      <c r="EM60" s="434"/>
      <c r="EN60" s="434"/>
      <c r="EO60" s="434">
        <f>COUNTA(EO$42:ES$54)</f>
        <v>0</v>
      </c>
      <c r="EP60" s="434"/>
      <c r="EQ60" s="434"/>
      <c r="ER60" s="434"/>
      <c r="ES60" s="434"/>
      <c r="ET60" s="434">
        <f>COUNTA(ET$42:EX$54)</f>
        <v>0</v>
      </c>
      <c r="EU60" s="434"/>
      <c r="EV60" s="434"/>
      <c r="EW60" s="434"/>
      <c r="EX60" s="434"/>
      <c r="EY60" s="54"/>
      <c r="EZ60" s="64">
        <f>COUNTA(EZ42:EZ54)</f>
        <v>0</v>
      </c>
      <c r="FA60" s="64">
        <f>SUM(FA42:FA54)</f>
        <v>0</v>
      </c>
      <c r="GO60" s="65" t="str">
        <f>'EFH weibliche Schülerinnen'!B116</f>
        <v>W_Name58</v>
      </c>
    </row>
    <row r="61" spans="1:197" s="53" customFormat="1" ht="11.5" customHeight="1" thickBot="1" x14ac:dyDescent="0.4">
      <c r="A61" s="129"/>
      <c r="B61" s="129"/>
      <c r="C61" s="129"/>
      <c r="D61" s="129"/>
      <c r="E61" s="129"/>
      <c r="F61" s="129"/>
      <c r="H61" s="129"/>
      <c r="I61" s="129"/>
      <c r="J61" s="129"/>
      <c r="K61" s="129"/>
      <c r="M61" s="129"/>
      <c r="N61" s="129"/>
      <c r="O61" s="129"/>
      <c r="P61" s="129"/>
      <c r="R61" s="129"/>
      <c r="S61" s="129"/>
      <c r="T61" s="129"/>
      <c r="U61" s="129"/>
      <c r="CO61" s="280"/>
      <c r="CQ61" s="280"/>
      <c r="GO61" s="65" t="str">
        <f>'EFH weibliche Schülerinnen'!B117</f>
        <v>W_Name59</v>
      </c>
    </row>
    <row r="62" spans="1:197" s="58" customFormat="1" ht="15" thickBot="1" x14ac:dyDescent="0.4">
      <c r="A62" s="135" t="s">
        <v>56</v>
      </c>
      <c r="B62" s="508">
        <f>SUM(B57:G60)</f>
        <v>0</v>
      </c>
      <c r="C62" s="509"/>
      <c r="D62" s="509"/>
      <c r="E62" s="509"/>
      <c r="F62" s="509"/>
      <c r="G62" s="510"/>
      <c r="H62" s="508">
        <f>SUM(H57:L60)</f>
        <v>0</v>
      </c>
      <c r="I62" s="509"/>
      <c r="J62" s="509"/>
      <c r="K62" s="509"/>
      <c r="L62" s="510"/>
      <c r="M62" s="508">
        <f>SUM(M57:Q60)</f>
        <v>0</v>
      </c>
      <c r="N62" s="509"/>
      <c r="O62" s="509"/>
      <c r="P62" s="509"/>
      <c r="Q62" s="510"/>
      <c r="R62" s="499">
        <f>SUM(R57:V60)</f>
        <v>0</v>
      </c>
      <c r="S62" s="500"/>
      <c r="T62" s="500"/>
      <c r="U62" s="500"/>
      <c r="V62" s="501"/>
      <c r="W62" s="499">
        <f>SUM(W57:AA60)</f>
        <v>0</v>
      </c>
      <c r="X62" s="500"/>
      <c r="Y62" s="500"/>
      <c r="Z62" s="500"/>
      <c r="AA62" s="501"/>
      <c r="AB62" s="499">
        <f>SUM(AB57:AF60)</f>
        <v>0</v>
      </c>
      <c r="AC62" s="500"/>
      <c r="AD62" s="500"/>
      <c r="AE62" s="500"/>
      <c r="AF62" s="501"/>
      <c r="AG62" s="499">
        <f>SUM(AG57:AK60)</f>
        <v>0</v>
      </c>
      <c r="AH62" s="500"/>
      <c r="AI62" s="500"/>
      <c r="AJ62" s="500"/>
      <c r="AK62" s="501"/>
      <c r="AL62" s="499">
        <f>SUM(AL57:AP60)</f>
        <v>0</v>
      </c>
      <c r="AM62" s="500"/>
      <c r="AN62" s="500"/>
      <c r="AO62" s="500"/>
      <c r="AP62" s="501"/>
      <c r="AQ62" s="499">
        <f>SUM(AQ57:AU60)</f>
        <v>0</v>
      </c>
      <c r="AR62" s="500"/>
      <c r="AS62" s="500"/>
      <c r="AT62" s="500"/>
      <c r="AU62" s="501"/>
      <c r="AV62" s="481">
        <f>SUM(AV57:AZ60)</f>
        <v>0</v>
      </c>
      <c r="AW62" s="482"/>
      <c r="AX62" s="482"/>
      <c r="AY62" s="482"/>
      <c r="AZ62" s="483"/>
      <c r="BA62" s="481">
        <f>SUM(BA57:BE60)</f>
        <v>0</v>
      </c>
      <c r="BB62" s="482"/>
      <c r="BC62" s="482"/>
      <c r="BD62" s="482"/>
      <c r="BE62" s="483"/>
      <c r="BF62" s="481">
        <f>SUM(BF57:BJ60)</f>
        <v>0</v>
      </c>
      <c r="BG62" s="482"/>
      <c r="BH62" s="482"/>
      <c r="BI62" s="482"/>
      <c r="BJ62" s="483"/>
      <c r="BK62" s="456">
        <f>SUM(BK57:BO60)</f>
        <v>0</v>
      </c>
      <c r="BL62" s="457"/>
      <c r="BM62" s="457"/>
      <c r="BN62" s="457"/>
      <c r="BO62" s="458"/>
      <c r="BP62" s="456">
        <f>SUM(BP57:BT60)</f>
        <v>0</v>
      </c>
      <c r="BQ62" s="457"/>
      <c r="BR62" s="457"/>
      <c r="BS62" s="457"/>
      <c r="BT62" s="458"/>
      <c r="BU62" s="456">
        <f>SUM(BU57:BY60)</f>
        <v>0</v>
      </c>
      <c r="BV62" s="457"/>
      <c r="BW62" s="457"/>
      <c r="BX62" s="457"/>
      <c r="BY62" s="458"/>
      <c r="BZ62" s="456">
        <f>SUM(BZ57:CD60)</f>
        <v>0</v>
      </c>
      <c r="CA62" s="457"/>
      <c r="CB62" s="457"/>
      <c r="CC62" s="457"/>
      <c r="CD62" s="458"/>
      <c r="CE62" s="456">
        <f>SUM(CE57:CI60)</f>
        <v>0</v>
      </c>
      <c r="CF62" s="457"/>
      <c r="CG62" s="457"/>
      <c r="CH62" s="457"/>
      <c r="CI62" s="458"/>
      <c r="CJ62" s="456">
        <f>SUM(CJ57:CN60)</f>
        <v>0</v>
      </c>
      <c r="CK62" s="457"/>
      <c r="CL62" s="457"/>
      <c r="CM62" s="457"/>
      <c r="CN62" s="458"/>
      <c r="CO62" s="280"/>
      <c r="CP62" s="55">
        <f>COUNTA(CP3:CP54)</f>
        <v>0</v>
      </c>
      <c r="CQ62" s="280"/>
      <c r="CR62" s="55">
        <f>SUM(CR3:CR54)</f>
        <v>0</v>
      </c>
      <c r="CS62" s="447">
        <f>SUM(CS57:CX60)</f>
        <v>0</v>
      </c>
      <c r="CT62" s="448"/>
      <c r="CU62" s="448"/>
      <c r="CV62" s="448"/>
      <c r="CW62" s="448"/>
      <c r="CX62" s="449"/>
      <c r="CY62" s="447">
        <f>SUM(CY57:DD60)</f>
        <v>0</v>
      </c>
      <c r="CZ62" s="448"/>
      <c r="DA62" s="448"/>
      <c r="DB62" s="448"/>
      <c r="DC62" s="448"/>
      <c r="DD62" s="449"/>
      <c r="DE62" s="447">
        <f>SUM(DE57:DJ60)</f>
        <v>0</v>
      </c>
      <c r="DF62" s="448"/>
      <c r="DG62" s="448"/>
      <c r="DH62" s="448"/>
      <c r="DI62" s="448"/>
      <c r="DJ62" s="449"/>
      <c r="DK62" s="56">
        <f t="shared" ref="DK62:DP62" si="4">SUM(DK3:DK54)</f>
        <v>0</v>
      </c>
      <c r="DL62" s="56">
        <f t="shared" si="4"/>
        <v>0</v>
      </c>
      <c r="DM62" s="56">
        <f t="shared" si="4"/>
        <v>0</v>
      </c>
      <c r="DN62" s="56">
        <f t="shared" si="4"/>
        <v>0</v>
      </c>
      <c r="DO62" s="56">
        <f t="shared" si="4"/>
        <v>0</v>
      </c>
      <c r="DP62" s="56">
        <f t="shared" si="4"/>
        <v>0</v>
      </c>
      <c r="DQ62" s="435">
        <f>SUM(DQ57:DU60)</f>
        <v>0</v>
      </c>
      <c r="DR62" s="436"/>
      <c r="DS62" s="436"/>
      <c r="DT62" s="436"/>
      <c r="DU62" s="437"/>
      <c r="DV62" s="435">
        <f>SUM(DV57:DZ60)</f>
        <v>0</v>
      </c>
      <c r="DW62" s="436"/>
      <c r="DX62" s="436"/>
      <c r="DY62" s="436"/>
      <c r="DZ62" s="437"/>
      <c r="EA62" s="435">
        <f>SUM(EA57:EE60)</f>
        <v>0</v>
      </c>
      <c r="EB62" s="436"/>
      <c r="EC62" s="436"/>
      <c r="ED62" s="436"/>
      <c r="EE62" s="437"/>
      <c r="EF62" s="111"/>
      <c r="EG62" s="57">
        <f>COUNTA(EG3:EG54)</f>
        <v>0</v>
      </c>
      <c r="EH62" s="57">
        <f>SUM(EH3:EH54)</f>
        <v>0</v>
      </c>
      <c r="EI62" s="111"/>
      <c r="EJ62" s="435">
        <f>SUM(EJ57:EN60)</f>
        <v>0</v>
      </c>
      <c r="EK62" s="436"/>
      <c r="EL62" s="436"/>
      <c r="EM62" s="436"/>
      <c r="EN62" s="437"/>
      <c r="EO62" s="435">
        <f>SUM(EO57:ES60)</f>
        <v>0</v>
      </c>
      <c r="EP62" s="436"/>
      <c r="EQ62" s="436"/>
      <c r="ER62" s="436"/>
      <c r="ES62" s="437"/>
      <c r="ET62" s="435">
        <f>SUM(ET57:EX60)</f>
        <v>0</v>
      </c>
      <c r="EU62" s="436"/>
      <c r="EV62" s="436"/>
      <c r="EW62" s="436"/>
      <c r="EX62" s="437"/>
      <c r="EY62" s="111"/>
      <c r="EZ62" s="57">
        <f>COUNTA(EZ3:EZ54)</f>
        <v>0</v>
      </c>
      <c r="FA62" s="136">
        <f>SUM(FA3:FA54)</f>
        <v>0</v>
      </c>
      <c r="GO62" s="65" t="str">
        <f>'EFH weibliche Schülerinnen'!B118</f>
        <v>W_Name60</v>
      </c>
    </row>
    <row r="63" spans="1:197" ht="14.5" customHeight="1" x14ac:dyDescent="0.35">
      <c r="G63" s="1" t="s">
        <v>24</v>
      </c>
      <c r="FC63" s="144"/>
      <c r="GO63" s="65" t="str">
        <f>'EFH weibliche Schülerinnen'!B119</f>
        <v>W_Name61</v>
      </c>
    </row>
    <row r="64" spans="1:197" ht="12.65" customHeight="1" x14ac:dyDescent="0.35">
      <c r="GO64" s="65" t="str">
        <f>'EFH weibliche Schülerinnen'!B120</f>
        <v>W_Name62</v>
      </c>
    </row>
    <row r="65" spans="1:197" x14ac:dyDescent="0.35">
      <c r="A65" s="6"/>
      <c r="B65" s="6"/>
      <c r="C65" s="6"/>
      <c r="D65" s="6"/>
      <c r="E65" s="6"/>
      <c r="F65" s="6"/>
      <c r="GO65" s="65" t="str">
        <f>'EFH weibliche Schülerinnen'!B121</f>
        <v>W_Name63</v>
      </c>
    </row>
    <row r="66" spans="1:197" x14ac:dyDescent="0.35">
      <c r="GO66" s="65" t="str">
        <f>'EFH weibliche Schülerinnen'!B122</f>
        <v>W_Name64</v>
      </c>
    </row>
    <row r="67" spans="1:197" x14ac:dyDescent="0.35">
      <c r="GO67" s="65" t="str">
        <f>'EFH weibliche Schülerinnen'!B123</f>
        <v>W_Name65</v>
      </c>
    </row>
    <row r="68" spans="1:197" x14ac:dyDescent="0.35">
      <c r="GO68" s="65" t="str">
        <f>'EFH weibliche Schülerinnen'!B124</f>
        <v>W_Name66</v>
      </c>
    </row>
    <row r="69" spans="1:197" x14ac:dyDescent="0.35">
      <c r="GO69" s="65" t="str">
        <f>'EFH weibliche Schülerinnen'!B125</f>
        <v>W_Name67</v>
      </c>
    </row>
    <row r="70" spans="1:197" x14ac:dyDescent="0.35">
      <c r="GO70" s="65" t="str">
        <f>'EFH weibliche Schülerinnen'!B126</f>
        <v>W_Name68</v>
      </c>
    </row>
    <row r="71" spans="1:197" x14ac:dyDescent="0.35">
      <c r="GO71" s="65" t="str">
        <f>'EFH weibliche Schülerinnen'!B127</f>
        <v>W_Name69</v>
      </c>
    </row>
    <row r="72" spans="1:197" x14ac:dyDescent="0.35">
      <c r="GO72" s="65" t="str">
        <f>'EFH weibliche Schülerinnen'!B128</f>
        <v>W_Name70</v>
      </c>
    </row>
    <row r="73" spans="1:197" x14ac:dyDescent="0.35">
      <c r="GO73" s="65" t="str">
        <f>'EFH weibliche Schülerinnen'!B129</f>
        <v>W_Name71</v>
      </c>
    </row>
    <row r="74" spans="1:197" x14ac:dyDescent="0.35">
      <c r="GO74" s="65" t="str">
        <f>'EFH weibliche Schülerinnen'!B130</f>
        <v>W_Name72</v>
      </c>
    </row>
    <row r="75" spans="1:197" x14ac:dyDescent="0.35">
      <c r="GO75" s="65" t="str">
        <f>'EFH weibliche Schülerinnen'!B131</f>
        <v>W_Name73</v>
      </c>
    </row>
    <row r="76" spans="1:197" x14ac:dyDescent="0.35">
      <c r="GO76" s="65" t="str">
        <f>'EFH weibliche Schülerinnen'!B132</f>
        <v>W_Name74</v>
      </c>
    </row>
    <row r="77" spans="1:197" x14ac:dyDescent="0.35">
      <c r="GO77" s="65" t="str">
        <f>'EFH weibliche Schülerinnen'!B133</f>
        <v>W_Name75</v>
      </c>
    </row>
    <row r="78" spans="1:197" x14ac:dyDescent="0.35">
      <c r="GO78" s="65" t="str">
        <f>'EFH weibliche Schülerinnen'!B134</f>
        <v>W_Name76</v>
      </c>
    </row>
    <row r="79" spans="1:197" x14ac:dyDescent="0.35">
      <c r="GO79" s="65" t="str">
        <f>'EFH weibliche Schülerinnen'!B135</f>
        <v>W_Name77</v>
      </c>
    </row>
    <row r="80" spans="1:197" x14ac:dyDescent="0.35">
      <c r="GO80" s="65" t="str">
        <f>'EFH weibliche Schülerinnen'!B136</f>
        <v>W_Name78</v>
      </c>
    </row>
    <row r="81" spans="197:197" x14ac:dyDescent="0.35">
      <c r="GO81" s="65" t="str">
        <f>'EFH weibliche Schülerinnen'!B137</f>
        <v>W_Name79</v>
      </c>
    </row>
    <row r="82" spans="197:197" x14ac:dyDescent="0.35">
      <c r="GO82" s="65" t="str">
        <f>'EFH weibliche Schülerinnen'!B138</f>
        <v>W_Name80</v>
      </c>
    </row>
    <row r="83" spans="197:197" x14ac:dyDescent="0.35">
      <c r="GO83" s="65" t="str">
        <f>'EFH weibliche Schülerinnen'!B139</f>
        <v>W_Name81</v>
      </c>
    </row>
    <row r="84" spans="197:197" x14ac:dyDescent="0.35">
      <c r="GO84" s="65" t="str">
        <f>'EFH weibliche Schülerinnen'!B140</f>
        <v>W_Name82</v>
      </c>
    </row>
    <row r="85" spans="197:197" x14ac:dyDescent="0.35">
      <c r="GO85" s="65" t="str">
        <f>'EFH weibliche Schülerinnen'!B141</f>
        <v>W_Name83</v>
      </c>
    </row>
    <row r="86" spans="197:197" x14ac:dyDescent="0.35">
      <c r="GO86" s="65" t="str">
        <f>'EFH weibliche Schülerinnen'!B142</f>
        <v>W_Name84</v>
      </c>
    </row>
    <row r="87" spans="197:197" x14ac:dyDescent="0.35">
      <c r="GO87" s="65" t="str">
        <f>'EFH weibliche Schülerinnen'!B143</f>
        <v>W_Name85</v>
      </c>
    </row>
    <row r="88" spans="197:197" x14ac:dyDescent="0.35">
      <c r="GO88" s="65" t="str">
        <f>'EFH weibliche Schülerinnen'!B144</f>
        <v>W_Name86</v>
      </c>
    </row>
    <row r="89" spans="197:197" x14ac:dyDescent="0.35">
      <c r="GO89" s="65" t="str">
        <f>'EFH weibliche Schülerinnen'!B145</f>
        <v>W_Name87</v>
      </c>
    </row>
    <row r="90" spans="197:197" x14ac:dyDescent="0.35">
      <c r="GO90" s="65" t="str">
        <f>'EFH weibliche Schülerinnen'!B146</f>
        <v>W_Name88</v>
      </c>
    </row>
    <row r="91" spans="197:197" x14ac:dyDescent="0.35">
      <c r="GO91" s="65" t="str">
        <f>'EFH weibliche Schülerinnen'!B147</f>
        <v>W_Name89</v>
      </c>
    </row>
    <row r="92" spans="197:197" x14ac:dyDescent="0.35">
      <c r="GO92" s="65" t="str">
        <f>'EFH weibliche Schülerinnen'!B148</f>
        <v>W_Name90</v>
      </c>
    </row>
    <row r="93" spans="197:197" x14ac:dyDescent="0.35">
      <c r="GO93" s="65" t="str">
        <f>'EFH weibliche Schülerinnen'!B149</f>
        <v>W_Name91</v>
      </c>
    </row>
    <row r="94" spans="197:197" x14ac:dyDescent="0.35">
      <c r="GO94" s="65" t="str">
        <f>'EFH weibliche Schülerinnen'!B150</f>
        <v>W_Name92</v>
      </c>
    </row>
    <row r="95" spans="197:197" x14ac:dyDescent="0.35">
      <c r="GO95" s="65" t="str">
        <f>'EFH weibliche Schülerinnen'!B151</f>
        <v>W_Name93</v>
      </c>
    </row>
    <row r="96" spans="197:197" x14ac:dyDescent="0.35">
      <c r="GO96" s="65" t="str">
        <f>'EFH weibliche Schülerinnen'!B152</f>
        <v>W_Name94</v>
      </c>
    </row>
    <row r="97" spans="197:197" x14ac:dyDescent="0.35">
      <c r="GO97" s="65" t="str">
        <f>'EFH weibliche Schülerinnen'!B153</f>
        <v>W_Name95</v>
      </c>
    </row>
    <row r="98" spans="197:197" x14ac:dyDescent="0.35">
      <c r="GO98" s="65" t="str">
        <f>'EFH weibliche Schülerinnen'!B154</f>
        <v>W_Name96</v>
      </c>
    </row>
    <row r="99" spans="197:197" x14ac:dyDescent="0.35">
      <c r="GO99" s="65" t="str">
        <f>'EFH weibliche Schülerinnen'!B155</f>
        <v>W_Name97</v>
      </c>
    </row>
    <row r="100" spans="197:197" x14ac:dyDescent="0.35">
      <c r="GO100" s="65" t="str">
        <f>'EFH weibliche Schülerinnen'!B156</f>
        <v>W_Name98</v>
      </c>
    </row>
    <row r="101" spans="197:197" x14ac:dyDescent="0.35">
      <c r="GO101" s="65" t="str">
        <f>'EFH weibliche Schülerinnen'!B157</f>
        <v>W_Name99</v>
      </c>
    </row>
    <row r="102" spans="197:197" x14ac:dyDescent="0.35">
      <c r="GO102" s="65" t="str">
        <f>'EFH weibliche Schülerinnen'!B158</f>
        <v>W_Name100</v>
      </c>
    </row>
    <row r="103" spans="197:197" x14ac:dyDescent="0.35">
      <c r="GO103" s="65" t="str">
        <f>'EFH weibliche Schülerinnen'!B159</f>
        <v>W_Name101</v>
      </c>
    </row>
    <row r="104" spans="197:197" x14ac:dyDescent="0.35">
      <c r="GO104" s="65" t="str">
        <f>'EFH weibliche Schülerinnen'!B160</f>
        <v>W_Name102</v>
      </c>
    </row>
    <row r="105" spans="197:197" x14ac:dyDescent="0.35">
      <c r="GO105" s="65" t="str">
        <f>'EFH weibliche Schülerinnen'!B161</f>
        <v>W_Name103</v>
      </c>
    </row>
    <row r="106" spans="197:197" x14ac:dyDescent="0.35">
      <c r="GO106" s="65" t="str">
        <f>'EFH weibliche Schülerinnen'!B162</f>
        <v>W_Name104</v>
      </c>
    </row>
    <row r="107" spans="197:197" x14ac:dyDescent="0.35">
      <c r="GO107" s="65" t="str">
        <f>'EFH weibliche Schülerinnen'!B163</f>
        <v>W_Name105</v>
      </c>
    </row>
    <row r="108" spans="197:197" x14ac:dyDescent="0.35">
      <c r="GO108" s="65" t="str">
        <f>'EFH weibliche Schülerinnen'!B164</f>
        <v>W_Name106</v>
      </c>
    </row>
    <row r="109" spans="197:197" x14ac:dyDescent="0.35">
      <c r="GO109" s="65" t="str">
        <f>'EFH weibliche Schülerinnen'!B165</f>
        <v>W_Name107</v>
      </c>
    </row>
    <row r="110" spans="197:197" x14ac:dyDescent="0.35">
      <c r="GO110" s="65" t="str">
        <f>'EFH weibliche Schülerinnen'!B166</f>
        <v>W_Name108</v>
      </c>
    </row>
    <row r="111" spans="197:197" x14ac:dyDescent="0.35">
      <c r="GO111" s="65" t="str">
        <f>'EFH weibliche Schülerinnen'!B167</f>
        <v>W_Name109</v>
      </c>
    </row>
    <row r="112" spans="197:197" x14ac:dyDescent="0.35">
      <c r="GO112" s="65" t="str">
        <f>'EFH weibliche Schülerinnen'!B168</f>
        <v>W_Name110</v>
      </c>
    </row>
    <row r="113" spans="197:197" x14ac:dyDescent="0.35">
      <c r="GO113" s="65" t="str">
        <f>'EFH weibliche Schülerinnen'!B169</f>
        <v>W_Name111</v>
      </c>
    </row>
    <row r="114" spans="197:197" x14ac:dyDescent="0.35">
      <c r="GO114" s="65" t="str">
        <f>'EFH weibliche Schülerinnen'!B170</f>
        <v>W_Name112</v>
      </c>
    </row>
    <row r="115" spans="197:197" x14ac:dyDescent="0.35">
      <c r="GO115" s="65" t="str">
        <f>'EFH weibliche Schülerinnen'!B171</f>
        <v>W_Name113</v>
      </c>
    </row>
    <row r="116" spans="197:197" x14ac:dyDescent="0.35">
      <c r="GO116" s="65" t="str">
        <f>'EFH weibliche Schülerinnen'!B172</f>
        <v>W_Name114</v>
      </c>
    </row>
    <row r="117" spans="197:197" x14ac:dyDescent="0.35">
      <c r="GO117" s="65" t="str">
        <f>'EFH weibliche Schülerinnen'!B173</f>
        <v>W_Name115</v>
      </c>
    </row>
    <row r="118" spans="197:197" x14ac:dyDescent="0.35">
      <c r="GO118" s="65" t="str">
        <f>'EFH weibliche Schülerinnen'!B174</f>
        <v>W_Name116</v>
      </c>
    </row>
    <row r="119" spans="197:197" x14ac:dyDescent="0.35">
      <c r="GO119" s="65" t="str">
        <f>'EFH weibliche Schülerinnen'!B175</f>
        <v>W_Name117</v>
      </c>
    </row>
    <row r="120" spans="197:197" x14ac:dyDescent="0.35">
      <c r="GO120" s="65" t="str">
        <f>'EFH weibliche Schülerinnen'!B176</f>
        <v>W_Name118</v>
      </c>
    </row>
    <row r="121" spans="197:197" x14ac:dyDescent="0.35">
      <c r="GO121" s="65" t="str">
        <f>'EFH weibliche Schülerinnen'!B177</f>
        <v>W_Name119</v>
      </c>
    </row>
    <row r="122" spans="197:197" x14ac:dyDescent="0.35">
      <c r="GO122" s="65" t="str">
        <f>'EFH weibliche Schülerinnen'!B178</f>
        <v>W_Name120</v>
      </c>
    </row>
    <row r="123" spans="197:197" x14ac:dyDescent="0.35">
      <c r="GO123" s="65" t="str">
        <f>'EFH weibliche Schülerinnen'!B179</f>
        <v>W_Name121</v>
      </c>
    </row>
    <row r="124" spans="197:197" x14ac:dyDescent="0.35">
      <c r="GO124" s="65" t="str">
        <f>'EFH weibliche Schülerinnen'!B180</f>
        <v>W_Name122</v>
      </c>
    </row>
    <row r="125" spans="197:197" x14ac:dyDescent="0.35">
      <c r="GO125" s="65" t="str">
        <f>'EFH weibliche Schülerinnen'!B181</f>
        <v>W_Name123</v>
      </c>
    </row>
    <row r="126" spans="197:197" x14ac:dyDescent="0.35">
      <c r="GO126" s="65" t="str">
        <f>'EFH weibliche Schülerinnen'!B182</f>
        <v>W_Name124</v>
      </c>
    </row>
    <row r="127" spans="197:197" x14ac:dyDescent="0.35">
      <c r="GO127" s="65" t="str">
        <f>'EFH weibliche Schülerinnen'!B183</f>
        <v>W_Name125</v>
      </c>
    </row>
    <row r="128" spans="197:197" x14ac:dyDescent="0.35">
      <c r="GO128" s="65" t="str">
        <f>'EFH weibliche Schülerinnen'!B184</f>
        <v>W_Name126</v>
      </c>
    </row>
    <row r="129" spans="197:197" x14ac:dyDescent="0.35">
      <c r="GO129" s="65" t="str">
        <f>'EFH weibliche Schülerinnen'!B185</f>
        <v>W_Name127</v>
      </c>
    </row>
    <row r="130" spans="197:197" x14ac:dyDescent="0.35">
      <c r="GO130" s="65" t="str">
        <f>'EFH weibliche Schülerinnen'!B186</f>
        <v>W_Name128</v>
      </c>
    </row>
    <row r="131" spans="197:197" x14ac:dyDescent="0.35">
      <c r="GO131" s="65" t="str">
        <f>'EFH weibliche Schülerinnen'!B187</f>
        <v>W_Name129</v>
      </c>
    </row>
    <row r="132" spans="197:197" x14ac:dyDescent="0.35">
      <c r="GO132" s="65" t="str">
        <f>'EFH weibliche Schülerinnen'!B188</f>
        <v>W_Name130</v>
      </c>
    </row>
    <row r="133" spans="197:197" x14ac:dyDescent="0.35">
      <c r="GO133" s="65" t="str">
        <f>'EFH weibliche Schülerinnen'!B189</f>
        <v>W_Name131</v>
      </c>
    </row>
    <row r="134" spans="197:197" x14ac:dyDescent="0.35">
      <c r="GO134" s="65" t="str">
        <f>'EFH weibliche Schülerinnen'!B190</f>
        <v>W_Name132</v>
      </c>
    </row>
    <row r="135" spans="197:197" x14ac:dyDescent="0.35">
      <c r="GO135" s="65" t="str">
        <f>'EFH weibliche Schülerinnen'!B191</f>
        <v>W_Name133</v>
      </c>
    </row>
    <row r="136" spans="197:197" x14ac:dyDescent="0.35">
      <c r="GO136" s="65" t="str">
        <f>'EFH weibliche Schülerinnen'!B192</f>
        <v>W_Name134</v>
      </c>
    </row>
    <row r="137" spans="197:197" x14ac:dyDescent="0.35">
      <c r="GO137" s="65" t="str">
        <f>'EFH weibliche Schülerinnen'!B193</f>
        <v>W_Name135</v>
      </c>
    </row>
    <row r="138" spans="197:197" x14ac:dyDescent="0.35">
      <c r="GO138" s="65" t="str">
        <f>'EFH weibliche Schülerinnen'!B194</f>
        <v>W_Name136</v>
      </c>
    </row>
    <row r="139" spans="197:197" x14ac:dyDescent="0.35">
      <c r="GO139" s="65" t="str">
        <f>'EFH weibliche Schülerinnen'!B195</f>
        <v>W_Name137</v>
      </c>
    </row>
    <row r="140" spans="197:197" x14ac:dyDescent="0.35">
      <c r="GO140" s="65" t="str">
        <f>'EFH weibliche Schülerinnen'!B196</f>
        <v>W_Name138</v>
      </c>
    </row>
    <row r="141" spans="197:197" x14ac:dyDescent="0.35">
      <c r="GO141" s="65" t="str">
        <f>'EFH weibliche Schülerinnen'!B197</f>
        <v>W_Name139</v>
      </c>
    </row>
    <row r="142" spans="197:197" x14ac:dyDescent="0.35">
      <c r="GO142" s="65" t="str">
        <f>'EFH weibliche Schülerinnen'!B198</f>
        <v>W_Name140</v>
      </c>
    </row>
    <row r="143" spans="197:197" x14ac:dyDescent="0.35">
      <c r="GO143" s="65" t="str">
        <f>'EFH weibliche Schülerinnen'!B199</f>
        <v>W_Name141</v>
      </c>
    </row>
    <row r="144" spans="197:197" x14ac:dyDescent="0.35">
      <c r="GO144" s="65" t="str">
        <f>'EFH weibliche Schülerinnen'!B200</f>
        <v>W_Name142</v>
      </c>
    </row>
    <row r="145" spans="197:197" x14ac:dyDescent="0.35">
      <c r="GO145" s="65" t="str">
        <f>'EFH weibliche Schülerinnen'!B201</f>
        <v>W_Name143</v>
      </c>
    </row>
    <row r="146" spans="197:197" x14ac:dyDescent="0.35">
      <c r="GO146" s="65" t="str">
        <f>'EFH weibliche Schülerinnen'!B202</f>
        <v>W_Name144</v>
      </c>
    </row>
    <row r="147" spans="197:197" x14ac:dyDescent="0.35">
      <c r="GO147" s="65" t="str">
        <f>'EFH weibliche Schülerinnen'!B203</f>
        <v>W_Name145</v>
      </c>
    </row>
    <row r="148" spans="197:197" x14ac:dyDescent="0.35">
      <c r="GO148" s="65" t="str">
        <f>'EFH weibliche Schülerinnen'!B204</f>
        <v>W_Name146</v>
      </c>
    </row>
    <row r="149" spans="197:197" x14ac:dyDescent="0.35">
      <c r="GO149" s="65" t="str">
        <f>'EFH weibliche Schülerinnen'!B205</f>
        <v>W_Name147</v>
      </c>
    </row>
    <row r="150" spans="197:197" x14ac:dyDescent="0.35">
      <c r="GO150" s="65" t="str">
        <f>'EFH weibliche Schülerinnen'!B206</f>
        <v>W_Name148</v>
      </c>
    </row>
    <row r="151" spans="197:197" x14ac:dyDescent="0.35">
      <c r="GO151" s="65" t="str">
        <f>'EFH weibliche Schülerinnen'!B207</f>
        <v>W_Name149</v>
      </c>
    </row>
    <row r="152" spans="197:197" x14ac:dyDescent="0.35">
      <c r="GO152" s="65" t="str">
        <f>'EFH weibliche Schülerinnen'!B208</f>
        <v>W_Name150</v>
      </c>
    </row>
    <row r="153" spans="197:197" x14ac:dyDescent="0.35">
      <c r="GO153" s="65" t="str">
        <f>'EFH weibliche Schülerinnen'!B209</f>
        <v>W_Name151</v>
      </c>
    </row>
    <row r="154" spans="197:197" x14ac:dyDescent="0.35">
      <c r="GO154" s="65" t="str">
        <f>'EFH weibliche Schülerinnen'!B210</f>
        <v>W_Name152</v>
      </c>
    </row>
    <row r="155" spans="197:197" x14ac:dyDescent="0.35">
      <c r="GO155" s="65" t="str">
        <f>'EFH weibliche Schülerinnen'!B211</f>
        <v>W_Name153</v>
      </c>
    </row>
    <row r="156" spans="197:197" x14ac:dyDescent="0.35">
      <c r="GO156" s="65" t="str">
        <f>'EFH weibliche Schülerinnen'!B212</f>
        <v>W_Name154</v>
      </c>
    </row>
    <row r="157" spans="197:197" x14ac:dyDescent="0.35">
      <c r="GO157" s="65" t="str">
        <f>'EFH weibliche Schülerinnen'!B213</f>
        <v>W_Name155</v>
      </c>
    </row>
    <row r="158" spans="197:197" x14ac:dyDescent="0.35">
      <c r="GO158" s="65" t="str">
        <f>'EFH weibliche Schülerinnen'!B214</f>
        <v>W_Name156</v>
      </c>
    </row>
    <row r="159" spans="197:197" x14ac:dyDescent="0.35">
      <c r="GO159" s="65" t="str">
        <f>'EFH weibliche Schülerinnen'!B215</f>
        <v>W_Name157</v>
      </c>
    </row>
    <row r="160" spans="197:197" x14ac:dyDescent="0.35">
      <c r="GO160" s="65" t="str">
        <f>'EFH weibliche Schülerinnen'!B216</f>
        <v>W_Name158</v>
      </c>
    </row>
    <row r="161" spans="197:197" x14ac:dyDescent="0.35">
      <c r="GO161" s="65" t="str">
        <f>'EFH weibliche Schülerinnen'!B217</f>
        <v>W_Name159</v>
      </c>
    </row>
    <row r="162" spans="197:197" x14ac:dyDescent="0.35">
      <c r="GO162" s="65" t="str">
        <f>'EFH weibliche Schülerinnen'!B218</f>
        <v>W_Name160</v>
      </c>
    </row>
    <row r="163" spans="197:197" x14ac:dyDescent="0.35">
      <c r="GO163" s="65" t="str">
        <f>'EFH weibliche Schülerinnen'!B219</f>
        <v>W_Name161</v>
      </c>
    </row>
    <row r="164" spans="197:197" x14ac:dyDescent="0.35">
      <c r="GO164" s="65" t="str">
        <f>'EFH weibliche Schülerinnen'!B220</f>
        <v>W_Name162</v>
      </c>
    </row>
    <row r="165" spans="197:197" x14ac:dyDescent="0.35">
      <c r="GO165" s="65" t="str">
        <f>'EFH weibliche Schülerinnen'!B221</f>
        <v>W_Name163</v>
      </c>
    </row>
    <row r="166" spans="197:197" x14ac:dyDescent="0.35">
      <c r="GO166" s="65" t="str">
        <f>'EFH weibliche Schülerinnen'!B222</f>
        <v>W_Name164</v>
      </c>
    </row>
    <row r="167" spans="197:197" x14ac:dyDescent="0.35">
      <c r="GO167" s="65" t="str">
        <f>'EFH weibliche Schülerinnen'!B223</f>
        <v>W_Name165</v>
      </c>
    </row>
    <row r="168" spans="197:197" x14ac:dyDescent="0.35">
      <c r="GO168" s="65" t="str">
        <f>'EFH weibliche Schülerinnen'!B224</f>
        <v>W_Name166</v>
      </c>
    </row>
    <row r="169" spans="197:197" x14ac:dyDescent="0.35">
      <c r="GO169" s="65" t="str">
        <f>'EFH weibliche Schülerinnen'!B225</f>
        <v>W_Name167</v>
      </c>
    </row>
    <row r="170" spans="197:197" x14ac:dyDescent="0.35">
      <c r="GO170" s="65" t="str">
        <f>'EFH weibliche Schülerinnen'!B226</f>
        <v>W_Name168</v>
      </c>
    </row>
    <row r="171" spans="197:197" x14ac:dyDescent="0.35">
      <c r="GO171" s="65" t="str">
        <f>'EFH weibliche Schülerinnen'!B227</f>
        <v>W_Name169</v>
      </c>
    </row>
    <row r="172" spans="197:197" x14ac:dyDescent="0.35">
      <c r="GO172" s="65" t="str">
        <f>'EFH weibliche Schülerinnen'!B228</f>
        <v>W_Name170</v>
      </c>
    </row>
    <row r="173" spans="197:197" x14ac:dyDescent="0.35">
      <c r="GO173" s="65" t="str">
        <f>'EFH weibliche Schülerinnen'!B229</f>
        <v>W_Name171</v>
      </c>
    </row>
    <row r="174" spans="197:197" x14ac:dyDescent="0.35">
      <c r="GO174" s="65" t="str">
        <f>'EFH weibliche Schülerinnen'!B230</f>
        <v>W_Name172</v>
      </c>
    </row>
    <row r="175" spans="197:197" x14ac:dyDescent="0.35">
      <c r="GO175" s="65" t="str">
        <f>'EFH weibliche Schülerinnen'!B231</f>
        <v>W_Name173</v>
      </c>
    </row>
    <row r="176" spans="197:197" x14ac:dyDescent="0.35">
      <c r="GO176" s="65" t="str">
        <f>'EFH weibliche Schülerinnen'!B232</f>
        <v>W_Name174</v>
      </c>
    </row>
    <row r="177" spans="197:197" x14ac:dyDescent="0.35">
      <c r="GO177" s="65" t="str">
        <f>'EFH weibliche Schülerinnen'!B233</f>
        <v>W_Name175</v>
      </c>
    </row>
    <row r="178" spans="197:197" x14ac:dyDescent="0.35">
      <c r="GO178" s="65" t="str">
        <f>'EFH weibliche Schülerinnen'!B234</f>
        <v>W_Name176</v>
      </c>
    </row>
    <row r="179" spans="197:197" x14ac:dyDescent="0.35">
      <c r="GO179" s="65" t="str">
        <f>'EFH weibliche Schülerinnen'!B235</f>
        <v>W_Name177</v>
      </c>
    </row>
    <row r="180" spans="197:197" x14ac:dyDescent="0.35">
      <c r="GO180" s="65" t="str">
        <f>'EFH weibliche Schülerinnen'!B236</f>
        <v>W_Name178</v>
      </c>
    </row>
    <row r="181" spans="197:197" x14ac:dyDescent="0.35">
      <c r="GO181" s="65" t="str">
        <f>'EFH weibliche Schülerinnen'!B237</f>
        <v>W_Name179</v>
      </c>
    </row>
    <row r="182" spans="197:197" x14ac:dyDescent="0.35">
      <c r="GO182" s="65" t="str">
        <f>'EFH weibliche Schülerinnen'!B238</f>
        <v>W_Name180</v>
      </c>
    </row>
    <row r="183" spans="197:197" x14ac:dyDescent="0.35">
      <c r="GO183" s="65" t="str">
        <f>'EFH weibliche Schülerinnen'!B239</f>
        <v>W_Name181</v>
      </c>
    </row>
    <row r="184" spans="197:197" x14ac:dyDescent="0.35">
      <c r="GO184" s="65" t="str">
        <f>'EFH weibliche Schülerinnen'!B240</f>
        <v>W_Name182</v>
      </c>
    </row>
    <row r="185" spans="197:197" x14ac:dyDescent="0.35">
      <c r="GO185" s="65" t="str">
        <f>'EFH weibliche Schülerinnen'!B241</f>
        <v>W_Name183</v>
      </c>
    </row>
    <row r="186" spans="197:197" x14ac:dyDescent="0.35">
      <c r="GO186" s="65" t="str">
        <f>'EFH weibliche Schülerinnen'!B242</f>
        <v>W_Name184</v>
      </c>
    </row>
    <row r="187" spans="197:197" x14ac:dyDescent="0.35">
      <c r="GO187" s="65" t="str">
        <f>'EFH weibliche Schülerinnen'!B243</f>
        <v>W_Name185</v>
      </c>
    </row>
    <row r="188" spans="197:197" x14ac:dyDescent="0.35">
      <c r="GO188" s="65" t="str">
        <f>'EFH weibliche Schülerinnen'!B244</f>
        <v>W_Name186</v>
      </c>
    </row>
    <row r="189" spans="197:197" x14ac:dyDescent="0.35">
      <c r="GO189" s="65" t="str">
        <f>'EFH weibliche Schülerinnen'!B245</f>
        <v>W_Name187</v>
      </c>
    </row>
    <row r="190" spans="197:197" x14ac:dyDescent="0.35">
      <c r="GO190" s="65" t="str">
        <f>'EFH weibliche Schülerinnen'!B246</f>
        <v>W_Name188</v>
      </c>
    </row>
    <row r="191" spans="197:197" x14ac:dyDescent="0.35">
      <c r="GO191" s="65" t="str">
        <f>'EFH weibliche Schülerinnen'!B247</f>
        <v>W_Name189</v>
      </c>
    </row>
    <row r="192" spans="197:197" x14ac:dyDescent="0.35">
      <c r="GO192" s="65" t="str">
        <f>'EFH weibliche Schülerinnen'!B248</f>
        <v>W_Name190</v>
      </c>
    </row>
    <row r="193" spans="197:197" x14ac:dyDescent="0.35">
      <c r="GO193" s="65" t="str">
        <f>'EFH weibliche Schülerinnen'!B249</f>
        <v>W_Name191</v>
      </c>
    </row>
    <row r="194" spans="197:197" x14ac:dyDescent="0.35">
      <c r="GO194" s="65" t="str">
        <f>'EFH weibliche Schülerinnen'!B250</f>
        <v>W_Name192</v>
      </c>
    </row>
    <row r="195" spans="197:197" x14ac:dyDescent="0.35">
      <c r="GO195" s="65" t="str">
        <f>'EFH weibliche Schülerinnen'!B251</f>
        <v>W_Name193</v>
      </c>
    </row>
    <row r="196" spans="197:197" x14ac:dyDescent="0.35">
      <c r="GO196" s="65" t="str">
        <f>'EFH weibliche Schülerinnen'!B252</f>
        <v>W_Name194</v>
      </c>
    </row>
    <row r="197" spans="197:197" x14ac:dyDescent="0.35">
      <c r="GO197" s="65" t="str">
        <f>'EFH weibliche Schülerinnen'!B253</f>
        <v>W_Name195</v>
      </c>
    </row>
    <row r="198" spans="197:197" x14ac:dyDescent="0.35">
      <c r="GO198" s="65" t="str">
        <f>'EFH weibliche Schülerinnen'!B254</f>
        <v>W_Name196</v>
      </c>
    </row>
    <row r="199" spans="197:197" x14ac:dyDescent="0.35">
      <c r="GO199" s="65" t="str">
        <f>'EFH weibliche Schülerinnen'!B255</f>
        <v>W_Name197</v>
      </c>
    </row>
    <row r="200" spans="197:197" x14ac:dyDescent="0.35">
      <c r="GO200" s="65" t="str">
        <f>'EFH weibliche Schülerinnen'!B256</f>
        <v>W_Name198</v>
      </c>
    </row>
    <row r="201" spans="197:197" x14ac:dyDescent="0.35">
      <c r="GO201" s="65" t="str">
        <f>'EFH weibliche Schülerinnen'!B257</f>
        <v>W_Name199</v>
      </c>
    </row>
    <row r="202" spans="197:197" x14ac:dyDescent="0.35">
      <c r="GO202" s="65" t="str">
        <f>'EFH weibliche Schülerinnen'!B258</f>
        <v>W_Name200</v>
      </c>
    </row>
    <row r="203" spans="197:197" x14ac:dyDescent="0.35">
      <c r="GO203" s="65" t="str">
        <f>'EFH weibliche Schülerinnen'!B259</f>
        <v>W_Name201</v>
      </c>
    </row>
    <row r="204" spans="197:197" x14ac:dyDescent="0.35">
      <c r="GO204" s="65" t="str">
        <f>'EFH weibliche Schülerinnen'!B260</f>
        <v>W_Name202</v>
      </c>
    </row>
    <row r="205" spans="197:197" x14ac:dyDescent="0.35">
      <c r="GO205" s="65" t="str">
        <f>'EFH weibliche Schülerinnen'!B261</f>
        <v>W_Name203</v>
      </c>
    </row>
    <row r="206" spans="197:197" x14ac:dyDescent="0.35">
      <c r="GO206" s="65" t="str">
        <f>'EFH weibliche Schülerinnen'!B262</f>
        <v>W_Name204</v>
      </c>
    </row>
    <row r="207" spans="197:197" x14ac:dyDescent="0.35">
      <c r="GO207" s="65" t="str">
        <f>'EFH weibliche Schülerinnen'!B263</f>
        <v>W_Name205</v>
      </c>
    </row>
    <row r="208" spans="197:197" x14ac:dyDescent="0.35">
      <c r="GO208" s="65" t="str">
        <f>'EFH weibliche Schülerinnen'!B264</f>
        <v>W_Name206</v>
      </c>
    </row>
    <row r="209" spans="197:197" x14ac:dyDescent="0.35">
      <c r="GO209" s="65" t="str">
        <f>'EFH weibliche Schülerinnen'!B265</f>
        <v>W_Name207</v>
      </c>
    </row>
    <row r="210" spans="197:197" x14ac:dyDescent="0.35">
      <c r="GO210" s="65" t="str">
        <f>'EFH weibliche Schülerinnen'!B266</f>
        <v>W_Name208</v>
      </c>
    </row>
    <row r="211" spans="197:197" x14ac:dyDescent="0.35">
      <c r="GO211" s="65" t="str">
        <f>'EFH weibliche Schülerinnen'!B267</f>
        <v>W_Name209</v>
      </c>
    </row>
    <row r="212" spans="197:197" x14ac:dyDescent="0.35">
      <c r="GO212" s="65" t="str">
        <f>'EFH weibliche Schülerinnen'!B268</f>
        <v>W_Name210</v>
      </c>
    </row>
    <row r="213" spans="197:197" x14ac:dyDescent="0.35">
      <c r="GO213" s="65" t="str">
        <f>'EFH weibliche Schülerinnen'!B269</f>
        <v>W_Name211</v>
      </c>
    </row>
    <row r="214" spans="197:197" x14ac:dyDescent="0.35">
      <c r="GO214" s="65" t="str">
        <f>'EFH weibliche Schülerinnen'!B270</f>
        <v>W_Name212</v>
      </c>
    </row>
    <row r="215" spans="197:197" x14ac:dyDescent="0.35">
      <c r="GO215" s="65" t="str">
        <f>'EFH weibliche Schülerinnen'!B271</f>
        <v>W_Name213</v>
      </c>
    </row>
    <row r="216" spans="197:197" x14ac:dyDescent="0.35">
      <c r="GO216" s="65" t="str">
        <f>'EFH weibliche Schülerinnen'!B272</f>
        <v>W_Name214</v>
      </c>
    </row>
    <row r="217" spans="197:197" x14ac:dyDescent="0.35">
      <c r="GO217" s="65" t="str">
        <f>'EFH weibliche Schülerinnen'!B273</f>
        <v>W_Name215</v>
      </c>
    </row>
    <row r="218" spans="197:197" x14ac:dyDescent="0.35">
      <c r="GO218" s="65" t="str">
        <f>'EFH weibliche Schülerinnen'!B274</f>
        <v>W_Name216</v>
      </c>
    </row>
    <row r="219" spans="197:197" x14ac:dyDescent="0.35">
      <c r="GO219" s="65" t="str">
        <f>'EFH weibliche Schülerinnen'!B275</f>
        <v>W_Name217</v>
      </c>
    </row>
    <row r="220" spans="197:197" x14ac:dyDescent="0.35">
      <c r="GO220" s="65" t="str">
        <f>'EFH weibliche Schülerinnen'!B276</f>
        <v>W_Name218</v>
      </c>
    </row>
    <row r="221" spans="197:197" x14ac:dyDescent="0.35">
      <c r="GO221" s="65" t="str">
        <f>'EFH weibliche Schülerinnen'!B277</f>
        <v>W_Name219</v>
      </c>
    </row>
    <row r="222" spans="197:197" x14ac:dyDescent="0.35">
      <c r="GO222" s="65" t="str">
        <f>'EFH weibliche Schülerinnen'!B278</f>
        <v>W_Name220</v>
      </c>
    </row>
    <row r="223" spans="197:197" x14ac:dyDescent="0.35">
      <c r="GO223" s="65" t="str">
        <f>'EFH weibliche Schülerinnen'!B279</f>
        <v>W_Name221</v>
      </c>
    </row>
    <row r="224" spans="197:197" x14ac:dyDescent="0.35">
      <c r="GO224" s="65" t="str">
        <f>'EFH weibliche Schülerinnen'!B280</f>
        <v>W_Name222</v>
      </c>
    </row>
    <row r="225" spans="197:197" x14ac:dyDescent="0.35">
      <c r="GO225" s="65" t="str">
        <f>'EFH weibliche Schülerinnen'!B281</f>
        <v>W_Name223</v>
      </c>
    </row>
    <row r="226" spans="197:197" x14ac:dyDescent="0.35">
      <c r="GO226" s="65" t="str">
        <f>'EFH weibliche Schülerinnen'!B282</f>
        <v>W_Name224</v>
      </c>
    </row>
    <row r="227" spans="197:197" x14ac:dyDescent="0.35">
      <c r="GO227" s="65" t="str">
        <f>'EFH weibliche Schülerinnen'!B283</f>
        <v>W_Name225</v>
      </c>
    </row>
    <row r="228" spans="197:197" x14ac:dyDescent="0.35">
      <c r="GO228" s="65" t="str">
        <f>'EFH weibliche Schülerinnen'!B284</f>
        <v>W_Name226</v>
      </c>
    </row>
    <row r="229" spans="197:197" x14ac:dyDescent="0.35">
      <c r="GO229" s="65" t="str">
        <f>'EFH weibliche Schülerinnen'!B285</f>
        <v>W_Name227</v>
      </c>
    </row>
    <row r="230" spans="197:197" x14ac:dyDescent="0.35">
      <c r="GO230" s="65" t="str">
        <f>'EFH weibliche Schülerinnen'!B286</f>
        <v>W_Name228</v>
      </c>
    </row>
    <row r="231" spans="197:197" x14ac:dyDescent="0.35">
      <c r="GO231" s="65" t="str">
        <f>'EFH weibliche Schülerinnen'!B287</f>
        <v>W_Name229</v>
      </c>
    </row>
    <row r="232" spans="197:197" x14ac:dyDescent="0.35">
      <c r="GO232" s="65" t="str">
        <f>'EFH weibliche Schülerinnen'!B288</f>
        <v>W_Name230</v>
      </c>
    </row>
    <row r="233" spans="197:197" x14ac:dyDescent="0.35">
      <c r="GO233" s="65" t="str">
        <f>'EFH weibliche Schülerinnen'!B289</f>
        <v>W_Name231</v>
      </c>
    </row>
    <row r="234" spans="197:197" x14ac:dyDescent="0.35">
      <c r="GO234" s="65" t="str">
        <f>'EFH weibliche Schülerinnen'!B290</f>
        <v>W_Name232</v>
      </c>
    </row>
    <row r="235" spans="197:197" x14ac:dyDescent="0.35">
      <c r="GO235" s="65" t="str">
        <f>'EFH weibliche Schülerinnen'!B291</f>
        <v>W_Name233</v>
      </c>
    </row>
    <row r="236" spans="197:197" x14ac:dyDescent="0.35">
      <c r="GO236" s="65" t="str">
        <f>'EFH weibliche Schülerinnen'!B292</f>
        <v>W_Name234</v>
      </c>
    </row>
    <row r="237" spans="197:197" x14ac:dyDescent="0.35">
      <c r="GO237" s="65" t="str">
        <f>'EFH weibliche Schülerinnen'!B293</f>
        <v>W_Name235</v>
      </c>
    </row>
    <row r="238" spans="197:197" x14ac:dyDescent="0.35">
      <c r="GO238" s="65" t="str">
        <f>'EFH weibliche Schülerinnen'!B294</f>
        <v>W_Name236</v>
      </c>
    </row>
    <row r="239" spans="197:197" x14ac:dyDescent="0.35">
      <c r="GO239" s="65" t="str">
        <f>'EFH weibliche Schülerinnen'!B295</f>
        <v>W_Name237</v>
      </c>
    </row>
    <row r="240" spans="197:197" x14ac:dyDescent="0.35">
      <c r="GO240" s="65" t="str">
        <f>'EFH weibliche Schülerinnen'!B296</f>
        <v>W_Name238</v>
      </c>
    </row>
    <row r="241" spans="197:197" x14ac:dyDescent="0.35">
      <c r="GO241" s="65" t="str">
        <f>'EFH weibliche Schülerinnen'!B297</f>
        <v>W_Name239</v>
      </c>
    </row>
    <row r="242" spans="197:197" x14ac:dyDescent="0.35">
      <c r="GO242" s="65" t="str">
        <f>'EFH weibliche Schülerinnen'!B298</f>
        <v>W_Name240</v>
      </c>
    </row>
    <row r="243" spans="197:197" x14ac:dyDescent="0.35">
      <c r="GO243" s="65" t="str">
        <f>'EFH weibliche Schülerinnen'!B299</f>
        <v>W_Name241</v>
      </c>
    </row>
    <row r="244" spans="197:197" x14ac:dyDescent="0.35">
      <c r="GO244" s="65" t="str">
        <f>'EFH weibliche Schülerinnen'!B300</f>
        <v>W_Name242</v>
      </c>
    </row>
    <row r="245" spans="197:197" x14ac:dyDescent="0.35">
      <c r="GO245" s="65" t="str">
        <f>'EFH weibliche Schülerinnen'!B301</f>
        <v>W_Name243</v>
      </c>
    </row>
    <row r="246" spans="197:197" x14ac:dyDescent="0.35">
      <c r="GO246" s="65" t="str">
        <f>'EFH weibliche Schülerinnen'!B302</f>
        <v>W_Name244</v>
      </c>
    </row>
    <row r="247" spans="197:197" x14ac:dyDescent="0.35">
      <c r="GO247" s="65" t="str">
        <f>'EFH weibliche Schülerinnen'!B303</f>
        <v>W_Name245</v>
      </c>
    </row>
    <row r="248" spans="197:197" x14ac:dyDescent="0.35">
      <c r="GO248" s="65" t="str">
        <f>'EFH weibliche Schülerinnen'!B304</f>
        <v>W_Name246</v>
      </c>
    </row>
    <row r="249" spans="197:197" x14ac:dyDescent="0.35">
      <c r="GO249" s="65" t="str">
        <f>'EFH weibliche Schülerinnen'!B305</f>
        <v>W_Name247</v>
      </c>
    </row>
    <row r="250" spans="197:197" x14ac:dyDescent="0.35">
      <c r="GO250" s="65" t="str">
        <f>'EFH weibliche Schülerinnen'!B306</f>
        <v>W_Name248</v>
      </c>
    </row>
    <row r="251" spans="197:197" x14ac:dyDescent="0.35">
      <c r="GO251" s="65" t="str">
        <f>'EFH weibliche Schülerinnen'!B307</f>
        <v>W_Name249</v>
      </c>
    </row>
    <row r="252" spans="197:197" x14ac:dyDescent="0.35">
      <c r="GO252" s="65" t="str">
        <f>'EFH weibliche Schülerinnen'!B308</f>
        <v>W_Name250</v>
      </c>
    </row>
    <row r="253" spans="197:197" x14ac:dyDescent="0.35">
      <c r="GO253" s="65" t="str">
        <f>'EFH weibliche Schülerinnen'!B309</f>
        <v>W_Name251</v>
      </c>
    </row>
    <row r="254" spans="197:197" x14ac:dyDescent="0.35">
      <c r="GO254" s="65" t="str">
        <f>'EFH weibliche Schülerinnen'!B310</f>
        <v>W_Name252</v>
      </c>
    </row>
    <row r="255" spans="197:197" x14ac:dyDescent="0.35">
      <c r="GO255" s="65" t="str">
        <f>'EFH weibliche Schülerinnen'!B311</f>
        <v>W_Name253</v>
      </c>
    </row>
    <row r="256" spans="197:197" x14ac:dyDescent="0.35">
      <c r="GO256" s="65" t="str">
        <f>'EFH weibliche Schülerinnen'!B312</f>
        <v>W_Name254</v>
      </c>
    </row>
    <row r="257" spans="197:197" x14ac:dyDescent="0.35">
      <c r="GO257" s="65" t="str">
        <f>'EFH weibliche Schülerinnen'!B313</f>
        <v>W_Name255</v>
      </c>
    </row>
    <row r="258" spans="197:197" x14ac:dyDescent="0.35">
      <c r="GO258" s="65" t="str">
        <f>'EFH weibliche Schülerinnen'!B314</f>
        <v>W_Name256</v>
      </c>
    </row>
    <row r="259" spans="197:197" x14ac:dyDescent="0.35">
      <c r="GO259" s="65" t="str">
        <f>'EFH weibliche Schülerinnen'!B315</f>
        <v>W_Name257</v>
      </c>
    </row>
    <row r="260" spans="197:197" x14ac:dyDescent="0.35">
      <c r="GO260" s="65" t="str">
        <f>'EFH weibliche Schülerinnen'!B316</f>
        <v>W_Name258</v>
      </c>
    </row>
    <row r="261" spans="197:197" x14ac:dyDescent="0.35">
      <c r="GO261" s="65" t="str">
        <f>'EFH weibliche Schülerinnen'!B317</f>
        <v>W_Name259</v>
      </c>
    </row>
    <row r="262" spans="197:197" x14ac:dyDescent="0.35">
      <c r="GO262" s="65" t="str">
        <f>'EFH weibliche Schülerinnen'!B318</f>
        <v>W_Name260</v>
      </c>
    </row>
    <row r="263" spans="197:197" x14ac:dyDescent="0.35">
      <c r="GO263" s="65" t="str">
        <f>'EFH weibliche Schülerinnen'!B319</f>
        <v>W_Name261</v>
      </c>
    </row>
    <row r="264" spans="197:197" x14ac:dyDescent="0.35">
      <c r="GO264" s="65" t="str">
        <f>'EFH weibliche Schülerinnen'!B320</f>
        <v>W_Name262</v>
      </c>
    </row>
    <row r="265" spans="197:197" x14ac:dyDescent="0.35">
      <c r="GO265" s="65" t="str">
        <f>'EFH weibliche Schülerinnen'!B321</f>
        <v>W_Name263</v>
      </c>
    </row>
    <row r="266" spans="197:197" x14ac:dyDescent="0.35">
      <c r="GO266" s="65" t="str">
        <f>'EFH weibliche Schülerinnen'!B322</f>
        <v>W_Name264</v>
      </c>
    </row>
    <row r="267" spans="197:197" x14ac:dyDescent="0.35">
      <c r="GO267" s="65" t="str">
        <f>'EFH weibliche Schülerinnen'!B323</f>
        <v>W_Name265</v>
      </c>
    </row>
    <row r="268" spans="197:197" x14ac:dyDescent="0.35">
      <c r="GO268" s="65" t="str">
        <f>'EFH weibliche Schülerinnen'!B324</f>
        <v>W_Name266</v>
      </c>
    </row>
    <row r="269" spans="197:197" x14ac:dyDescent="0.35">
      <c r="GO269" s="65" t="str">
        <f>'EFH weibliche Schülerinnen'!B325</f>
        <v>W_Name267</v>
      </c>
    </row>
    <row r="270" spans="197:197" x14ac:dyDescent="0.35">
      <c r="GO270" s="65" t="str">
        <f>'EFH weibliche Schülerinnen'!B326</f>
        <v>W_Name268</v>
      </c>
    </row>
    <row r="271" spans="197:197" x14ac:dyDescent="0.35">
      <c r="GO271" s="65" t="str">
        <f>'EFH weibliche Schülerinnen'!B327</f>
        <v>W_Name269</v>
      </c>
    </row>
    <row r="272" spans="197:197" x14ac:dyDescent="0.35">
      <c r="GO272" s="65" t="str">
        <f>'EFH weibliche Schülerinnen'!B328</f>
        <v>W_Name270</v>
      </c>
    </row>
    <row r="273" spans="197:197" x14ac:dyDescent="0.35">
      <c r="GO273" s="65" t="str">
        <f>'EFH weibliche Schülerinnen'!B329</f>
        <v>W_Name271</v>
      </c>
    </row>
    <row r="274" spans="197:197" x14ac:dyDescent="0.35">
      <c r="GO274" s="65" t="str">
        <f>'EFH weibliche Schülerinnen'!B330</f>
        <v>W_Name272</v>
      </c>
    </row>
    <row r="275" spans="197:197" x14ac:dyDescent="0.35">
      <c r="GO275" s="65" t="str">
        <f>'EFH weibliche Schülerinnen'!B331</f>
        <v>W_Name273</v>
      </c>
    </row>
    <row r="276" spans="197:197" x14ac:dyDescent="0.35">
      <c r="GO276" s="65" t="str">
        <f>'EFH weibliche Schülerinnen'!B332</f>
        <v>W_Name274</v>
      </c>
    </row>
    <row r="277" spans="197:197" x14ac:dyDescent="0.35">
      <c r="GO277" s="65" t="str">
        <f>'EFH weibliche Schülerinnen'!B333</f>
        <v>W_Name275</v>
      </c>
    </row>
    <row r="278" spans="197:197" x14ac:dyDescent="0.35">
      <c r="GO278" s="65" t="str">
        <f>'EFH weibliche Schülerinnen'!B334</f>
        <v>W_Name276</v>
      </c>
    </row>
    <row r="279" spans="197:197" x14ac:dyDescent="0.35">
      <c r="GO279" s="65" t="str">
        <f>'EFH weibliche Schülerinnen'!B335</f>
        <v>W_Name277</v>
      </c>
    </row>
    <row r="280" spans="197:197" x14ac:dyDescent="0.35">
      <c r="GO280" s="65" t="str">
        <f>'EFH weibliche Schülerinnen'!B336</f>
        <v>W_Name278</v>
      </c>
    </row>
    <row r="281" spans="197:197" x14ac:dyDescent="0.35">
      <c r="GO281" s="65" t="str">
        <f>'EFH weibliche Schülerinnen'!B337</f>
        <v>W_Name279</v>
      </c>
    </row>
    <row r="282" spans="197:197" x14ac:dyDescent="0.35">
      <c r="GO282" s="65" t="str">
        <f>'EFH weibliche Schülerinnen'!B338</f>
        <v>W_Name280</v>
      </c>
    </row>
    <row r="283" spans="197:197" x14ac:dyDescent="0.35">
      <c r="GO283" s="65" t="str">
        <f>'EFH weibliche Schülerinnen'!B339</f>
        <v>W_Name281</v>
      </c>
    </row>
    <row r="284" spans="197:197" x14ac:dyDescent="0.35">
      <c r="GO284" s="65" t="str">
        <f>'EFH weibliche Schülerinnen'!B340</f>
        <v>W_Name282</v>
      </c>
    </row>
    <row r="285" spans="197:197" x14ac:dyDescent="0.35">
      <c r="GO285" s="65" t="str">
        <f>'EFH weibliche Schülerinnen'!B341</f>
        <v>W_Name283</v>
      </c>
    </row>
    <row r="286" spans="197:197" x14ac:dyDescent="0.35">
      <c r="GO286" s="65" t="str">
        <f>'EFH weibliche Schülerinnen'!B342</f>
        <v>W_Name284</v>
      </c>
    </row>
    <row r="287" spans="197:197" x14ac:dyDescent="0.35">
      <c r="GO287" s="65" t="str">
        <f>'EFH weibliche Schülerinnen'!B343</f>
        <v>W_Name285</v>
      </c>
    </row>
    <row r="288" spans="197:197" x14ac:dyDescent="0.35">
      <c r="GO288" s="65" t="str">
        <f>'EFH weibliche Schülerinnen'!B344</f>
        <v>W_Name286</v>
      </c>
    </row>
    <row r="289" spans="197:197" x14ac:dyDescent="0.35">
      <c r="GO289" s="65" t="str">
        <f>'EFH weibliche Schülerinnen'!B345</f>
        <v>W_Name287</v>
      </c>
    </row>
    <row r="290" spans="197:197" x14ac:dyDescent="0.35">
      <c r="GO290" s="65" t="str">
        <f>'EFH weibliche Schülerinnen'!B346</f>
        <v>W_Name288</v>
      </c>
    </row>
    <row r="291" spans="197:197" x14ac:dyDescent="0.35">
      <c r="GO291" s="65" t="str">
        <f>'EFH weibliche Schülerinnen'!B347</f>
        <v>W_Name289</v>
      </c>
    </row>
    <row r="292" spans="197:197" x14ac:dyDescent="0.35">
      <c r="GO292" s="65" t="str">
        <f>'EFH weibliche Schülerinnen'!B348</f>
        <v>W_Name290</v>
      </c>
    </row>
    <row r="293" spans="197:197" x14ac:dyDescent="0.35">
      <c r="GO293" s="65" t="str">
        <f>'EFH weibliche Schülerinnen'!B349</f>
        <v>W_Name291</v>
      </c>
    </row>
    <row r="294" spans="197:197" x14ac:dyDescent="0.35">
      <c r="GO294" s="65" t="str">
        <f>'EFH weibliche Schülerinnen'!B350</f>
        <v>W_Name292</v>
      </c>
    </row>
    <row r="295" spans="197:197" x14ac:dyDescent="0.35">
      <c r="GO295" s="65" t="str">
        <f>'EFH weibliche Schülerinnen'!B351</f>
        <v>W_Name293</v>
      </c>
    </row>
    <row r="296" spans="197:197" x14ac:dyDescent="0.35">
      <c r="GO296" s="65" t="str">
        <f>'EFH weibliche Schülerinnen'!B352</f>
        <v>W_Name294</v>
      </c>
    </row>
    <row r="297" spans="197:197" x14ac:dyDescent="0.35">
      <c r="GO297" s="65" t="str">
        <f>'EFH weibliche Schülerinnen'!B353</f>
        <v>W_Name295</v>
      </c>
    </row>
    <row r="298" spans="197:197" x14ac:dyDescent="0.35">
      <c r="GO298" s="65" t="str">
        <f>'EFH weibliche Schülerinnen'!B354</f>
        <v>W_Name296</v>
      </c>
    </row>
    <row r="299" spans="197:197" x14ac:dyDescent="0.35">
      <c r="GO299" s="65" t="str">
        <f>'EFH weibliche Schülerinnen'!B355</f>
        <v>W_Name297</v>
      </c>
    </row>
    <row r="300" spans="197:197" x14ac:dyDescent="0.35">
      <c r="GO300" s="65" t="str">
        <f>'EFH weibliche Schülerinnen'!B356</f>
        <v>W_Name298</v>
      </c>
    </row>
    <row r="301" spans="197:197" x14ac:dyDescent="0.35">
      <c r="GO301" s="65" t="str">
        <f>'EFH weibliche Schülerinnen'!B357</f>
        <v>W_Name299</v>
      </c>
    </row>
    <row r="302" spans="197:197" x14ac:dyDescent="0.35">
      <c r="GO302" s="65" t="str">
        <f>'EFH weibliche Schülerinnen'!B358</f>
        <v>W_Name300</v>
      </c>
    </row>
    <row r="303" spans="197:197" x14ac:dyDescent="0.35">
      <c r="GO303" s="65" t="str">
        <f>'EFH weibliche Schülerinnen'!B359</f>
        <v>W_Name301</v>
      </c>
    </row>
    <row r="304" spans="197:197" x14ac:dyDescent="0.35">
      <c r="GO304" s="65" t="str">
        <f>'EFH männliche Schüler'!B59</f>
        <v>M_Name1</v>
      </c>
    </row>
    <row r="305" spans="197:197" x14ac:dyDescent="0.35">
      <c r="GO305" s="65" t="str">
        <f>'EFH männliche Schüler'!B60</f>
        <v>M_Name2</v>
      </c>
    </row>
    <row r="306" spans="197:197" x14ac:dyDescent="0.35">
      <c r="GO306" s="65" t="str">
        <f>'EFH männliche Schüler'!B61</f>
        <v>M_Name3</v>
      </c>
    </row>
    <row r="307" spans="197:197" x14ac:dyDescent="0.35">
      <c r="GO307" s="65" t="str">
        <f>'EFH männliche Schüler'!B62</f>
        <v>M_Name4</v>
      </c>
    </row>
    <row r="308" spans="197:197" x14ac:dyDescent="0.35">
      <c r="GO308" s="65" t="str">
        <f>'EFH männliche Schüler'!B63</f>
        <v>M_Name5</v>
      </c>
    </row>
    <row r="309" spans="197:197" x14ac:dyDescent="0.35">
      <c r="GO309" s="65" t="str">
        <f>'EFH männliche Schüler'!B64</f>
        <v>M_Name6</v>
      </c>
    </row>
    <row r="310" spans="197:197" x14ac:dyDescent="0.35">
      <c r="GO310" s="65" t="str">
        <f>'EFH männliche Schüler'!B65</f>
        <v>M_Name7</v>
      </c>
    </row>
    <row r="311" spans="197:197" x14ac:dyDescent="0.35">
      <c r="GO311" s="65" t="str">
        <f>'EFH männliche Schüler'!B66</f>
        <v>M_Name8</v>
      </c>
    </row>
    <row r="312" spans="197:197" x14ac:dyDescent="0.35">
      <c r="GO312" s="65" t="str">
        <f>'EFH männliche Schüler'!B67</f>
        <v>M_Name9</v>
      </c>
    </row>
    <row r="313" spans="197:197" x14ac:dyDescent="0.35">
      <c r="GO313" s="65" t="str">
        <f>'EFH männliche Schüler'!B68</f>
        <v>M_Name10</v>
      </c>
    </row>
    <row r="314" spans="197:197" x14ac:dyDescent="0.35">
      <c r="GO314" s="65" t="str">
        <f>'EFH männliche Schüler'!B69</f>
        <v>M_Name11</v>
      </c>
    </row>
    <row r="315" spans="197:197" x14ac:dyDescent="0.35">
      <c r="GO315" s="65" t="str">
        <f>'EFH männliche Schüler'!B70</f>
        <v>M_Name12</v>
      </c>
    </row>
    <row r="316" spans="197:197" x14ac:dyDescent="0.35">
      <c r="GO316" s="65" t="str">
        <f>'EFH männliche Schüler'!B71</f>
        <v>M_Name13</v>
      </c>
    </row>
    <row r="317" spans="197:197" x14ac:dyDescent="0.35">
      <c r="GO317" s="65" t="str">
        <f>'EFH männliche Schüler'!B72</f>
        <v>M_Name14</v>
      </c>
    </row>
    <row r="318" spans="197:197" x14ac:dyDescent="0.35">
      <c r="GO318" s="65" t="str">
        <f>'EFH männliche Schüler'!B73</f>
        <v>M_Name15</v>
      </c>
    </row>
    <row r="319" spans="197:197" x14ac:dyDescent="0.35">
      <c r="GO319" s="65" t="str">
        <f>'EFH männliche Schüler'!B74</f>
        <v>M_Name16</v>
      </c>
    </row>
    <row r="320" spans="197:197" x14ac:dyDescent="0.35">
      <c r="GO320" s="65" t="str">
        <f>'EFH männliche Schüler'!B75</f>
        <v>M_Name17</v>
      </c>
    </row>
    <row r="321" spans="197:197" x14ac:dyDescent="0.35">
      <c r="GO321" s="65" t="str">
        <f>'EFH männliche Schüler'!B76</f>
        <v>M_Name18</v>
      </c>
    </row>
    <row r="322" spans="197:197" x14ac:dyDescent="0.35">
      <c r="GO322" s="65" t="str">
        <f>'EFH männliche Schüler'!B77</f>
        <v>M_Name19</v>
      </c>
    </row>
    <row r="323" spans="197:197" x14ac:dyDescent="0.35">
      <c r="GO323" s="65" t="str">
        <f>'EFH männliche Schüler'!B78</f>
        <v>M_Name20</v>
      </c>
    </row>
    <row r="324" spans="197:197" x14ac:dyDescent="0.35">
      <c r="GO324" s="65" t="str">
        <f>'EFH männliche Schüler'!B79</f>
        <v>M_Name21</v>
      </c>
    </row>
    <row r="325" spans="197:197" x14ac:dyDescent="0.35">
      <c r="GO325" s="65" t="str">
        <f>'EFH männliche Schüler'!B80</f>
        <v>M_Name22</v>
      </c>
    </row>
    <row r="326" spans="197:197" x14ac:dyDescent="0.35">
      <c r="GO326" s="65" t="str">
        <f>'EFH männliche Schüler'!B81</f>
        <v>M_Name23</v>
      </c>
    </row>
    <row r="327" spans="197:197" x14ac:dyDescent="0.35">
      <c r="GO327" s="65" t="str">
        <f>'EFH männliche Schüler'!B82</f>
        <v>M_Name24</v>
      </c>
    </row>
    <row r="328" spans="197:197" x14ac:dyDescent="0.35">
      <c r="GO328" s="65" t="str">
        <f>'EFH männliche Schüler'!B83</f>
        <v>M_Name25</v>
      </c>
    </row>
    <row r="329" spans="197:197" x14ac:dyDescent="0.35">
      <c r="GO329" s="65" t="str">
        <f>'EFH männliche Schüler'!B84</f>
        <v>M_Name26</v>
      </c>
    </row>
    <row r="330" spans="197:197" x14ac:dyDescent="0.35">
      <c r="GO330" s="65" t="str">
        <f>'EFH männliche Schüler'!B85</f>
        <v>M_Name27</v>
      </c>
    </row>
    <row r="331" spans="197:197" x14ac:dyDescent="0.35">
      <c r="GO331" s="65" t="str">
        <f>'EFH männliche Schüler'!B86</f>
        <v>M_Name28</v>
      </c>
    </row>
    <row r="332" spans="197:197" x14ac:dyDescent="0.35">
      <c r="GO332" s="65" t="str">
        <f>'EFH männliche Schüler'!B87</f>
        <v>M_Name29</v>
      </c>
    </row>
    <row r="333" spans="197:197" x14ac:dyDescent="0.35">
      <c r="GO333" s="65" t="str">
        <f>'EFH männliche Schüler'!B88</f>
        <v>M_Name30</v>
      </c>
    </row>
    <row r="334" spans="197:197" x14ac:dyDescent="0.35">
      <c r="GO334" s="65" t="str">
        <f>'EFH männliche Schüler'!B89</f>
        <v>M_Name31</v>
      </c>
    </row>
    <row r="335" spans="197:197" x14ac:dyDescent="0.35">
      <c r="GO335" s="65" t="str">
        <f>'EFH männliche Schüler'!B90</f>
        <v>M_Name32</v>
      </c>
    </row>
    <row r="336" spans="197:197" x14ac:dyDescent="0.35">
      <c r="GO336" s="65" t="str">
        <f>'EFH männliche Schüler'!B91</f>
        <v>M_Name33</v>
      </c>
    </row>
    <row r="337" spans="197:197" x14ac:dyDescent="0.35">
      <c r="GO337" s="65" t="str">
        <f>'EFH männliche Schüler'!B92</f>
        <v>M_Name34</v>
      </c>
    </row>
    <row r="338" spans="197:197" x14ac:dyDescent="0.35">
      <c r="GO338" s="65" t="str">
        <f>'EFH männliche Schüler'!B93</f>
        <v>M_Name35</v>
      </c>
    </row>
    <row r="339" spans="197:197" x14ac:dyDescent="0.35">
      <c r="GO339" s="65" t="str">
        <f>'EFH männliche Schüler'!B94</f>
        <v>M_Name36</v>
      </c>
    </row>
    <row r="340" spans="197:197" x14ac:dyDescent="0.35">
      <c r="GO340" s="65" t="str">
        <f>'EFH männliche Schüler'!B95</f>
        <v>M_Name37</v>
      </c>
    </row>
    <row r="341" spans="197:197" x14ac:dyDescent="0.35">
      <c r="GO341" s="65" t="str">
        <f>'EFH männliche Schüler'!B96</f>
        <v>M_Name38</v>
      </c>
    </row>
    <row r="342" spans="197:197" x14ac:dyDescent="0.35">
      <c r="GO342" s="65" t="str">
        <f>'EFH männliche Schüler'!B97</f>
        <v>M_Name39</v>
      </c>
    </row>
    <row r="343" spans="197:197" x14ac:dyDescent="0.35">
      <c r="GO343" s="65" t="str">
        <f>'EFH männliche Schüler'!B98</f>
        <v>M_Name40</v>
      </c>
    </row>
    <row r="344" spans="197:197" x14ac:dyDescent="0.35">
      <c r="GO344" s="65" t="str">
        <f>'EFH männliche Schüler'!B99</f>
        <v>M_Name41</v>
      </c>
    </row>
    <row r="345" spans="197:197" x14ac:dyDescent="0.35">
      <c r="GO345" s="65" t="str">
        <f>'EFH männliche Schüler'!B100</f>
        <v>M_Name42</v>
      </c>
    </row>
    <row r="346" spans="197:197" x14ac:dyDescent="0.35">
      <c r="GO346" s="65" t="str">
        <f>'EFH männliche Schüler'!B101</f>
        <v>M_Name43</v>
      </c>
    </row>
    <row r="347" spans="197:197" x14ac:dyDescent="0.35">
      <c r="GO347" s="65" t="str">
        <f>'EFH männliche Schüler'!B102</f>
        <v>M_Name44</v>
      </c>
    </row>
    <row r="348" spans="197:197" x14ac:dyDescent="0.35">
      <c r="GO348" s="65" t="str">
        <f>'EFH männliche Schüler'!B103</f>
        <v>M_Name45</v>
      </c>
    </row>
    <row r="349" spans="197:197" x14ac:dyDescent="0.35">
      <c r="GO349" s="65" t="str">
        <f>'EFH männliche Schüler'!B104</f>
        <v>M_Name46</v>
      </c>
    </row>
    <row r="350" spans="197:197" x14ac:dyDescent="0.35">
      <c r="GO350" s="65" t="str">
        <f>'EFH männliche Schüler'!B105</f>
        <v>M_Name47</v>
      </c>
    </row>
    <row r="351" spans="197:197" x14ac:dyDescent="0.35">
      <c r="GO351" s="65" t="str">
        <f>'EFH männliche Schüler'!B106</f>
        <v>M_Name48</v>
      </c>
    </row>
    <row r="352" spans="197:197" x14ac:dyDescent="0.35">
      <c r="GO352" s="65" t="str">
        <f>'EFH männliche Schüler'!B107</f>
        <v>M_Name49</v>
      </c>
    </row>
    <row r="353" spans="197:197" x14ac:dyDescent="0.35">
      <c r="GO353" s="65" t="str">
        <f>'EFH männliche Schüler'!B108</f>
        <v>M_Name50</v>
      </c>
    </row>
    <row r="354" spans="197:197" x14ac:dyDescent="0.35">
      <c r="GO354" s="65" t="str">
        <f>'EFH männliche Schüler'!B109</f>
        <v>M_Name51</v>
      </c>
    </row>
    <row r="355" spans="197:197" x14ac:dyDescent="0.35">
      <c r="GO355" s="65" t="str">
        <f>'EFH männliche Schüler'!B110</f>
        <v>M_Name52</v>
      </c>
    </row>
    <row r="356" spans="197:197" x14ac:dyDescent="0.35">
      <c r="GO356" s="65" t="str">
        <f>'EFH männliche Schüler'!B111</f>
        <v>M_Name53</v>
      </c>
    </row>
    <row r="357" spans="197:197" x14ac:dyDescent="0.35">
      <c r="GO357" s="65" t="str">
        <f>'EFH männliche Schüler'!B112</f>
        <v>M_Name54</v>
      </c>
    </row>
    <row r="358" spans="197:197" x14ac:dyDescent="0.35">
      <c r="GO358" s="65" t="str">
        <f>'EFH männliche Schüler'!B113</f>
        <v>M_Name55</v>
      </c>
    </row>
    <row r="359" spans="197:197" x14ac:dyDescent="0.35">
      <c r="GO359" s="65" t="str">
        <f>'EFH männliche Schüler'!B114</f>
        <v>M_Name56</v>
      </c>
    </row>
    <row r="360" spans="197:197" x14ac:dyDescent="0.35">
      <c r="GO360" s="65" t="str">
        <f>'EFH männliche Schüler'!B115</f>
        <v>M_Name57</v>
      </c>
    </row>
    <row r="361" spans="197:197" x14ac:dyDescent="0.35">
      <c r="GO361" s="65" t="str">
        <f>'EFH männliche Schüler'!B116</f>
        <v>M_Name58</v>
      </c>
    </row>
    <row r="362" spans="197:197" x14ac:dyDescent="0.35">
      <c r="GO362" s="65" t="str">
        <f>'EFH männliche Schüler'!B117</f>
        <v>M_Name59</v>
      </c>
    </row>
    <row r="363" spans="197:197" x14ac:dyDescent="0.35">
      <c r="GO363" s="65" t="str">
        <f>'EFH männliche Schüler'!B118</f>
        <v>M_Name60</v>
      </c>
    </row>
    <row r="364" spans="197:197" x14ac:dyDescent="0.35">
      <c r="GO364" s="65" t="str">
        <f>'EFH männliche Schüler'!B119</f>
        <v>M_Name61</v>
      </c>
    </row>
    <row r="365" spans="197:197" x14ac:dyDescent="0.35">
      <c r="GO365" s="65" t="str">
        <f>'EFH männliche Schüler'!B120</f>
        <v>M_Name62</v>
      </c>
    </row>
    <row r="366" spans="197:197" x14ac:dyDescent="0.35">
      <c r="GO366" s="65" t="str">
        <f>'EFH männliche Schüler'!B121</f>
        <v>M_Name63</v>
      </c>
    </row>
    <row r="367" spans="197:197" x14ac:dyDescent="0.35">
      <c r="GO367" s="65" t="str">
        <f>'EFH männliche Schüler'!B122</f>
        <v>M_Name64</v>
      </c>
    </row>
    <row r="368" spans="197:197" x14ac:dyDescent="0.35">
      <c r="GO368" s="65" t="str">
        <f>'EFH männliche Schüler'!B123</f>
        <v>M_Name65</v>
      </c>
    </row>
    <row r="369" spans="197:197" x14ac:dyDescent="0.35">
      <c r="GO369" s="65" t="str">
        <f>'EFH männliche Schüler'!B124</f>
        <v>M_Name66</v>
      </c>
    </row>
    <row r="370" spans="197:197" x14ac:dyDescent="0.35">
      <c r="GO370" s="65" t="str">
        <f>'EFH männliche Schüler'!B125</f>
        <v>M_Name67</v>
      </c>
    </row>
    <row r="371" spans="197:197" x14ac:dyDescent="0.35">
      <c r="GO371" s="65" t="str">
        <f>'EFH männliche Schüler'!B126</f>
        <v>M_Name68</v>
      </c>
    </row>
    <row r="372" spans="197:197" x14ac:dyDescent="0.35">
      <c r="GO372" s="65" t="str">
        <f>'EFH männliche Schüler'!B127</f>
        <v>M_Name69</v>
      </c>
    </row>
    <row r="373" spans="197:197" x14ac:dyDescent="0.35">
      <c r="GO373" s="65" t="str">
        <f>'EFH männliche Schüler'!B128</f>
        <v>M_Name70</v>
      </c>
    </row>
    <row r="374" spans="197:197" x14ac:dyDescent="0.35">
      <c r="GO374" s="65" t="str">
        <f>'EFH männliche Schüler'!B129</f>
        <v>M_Name71</v>
      </c>
    </row>
    <row r="375" spans="197:197" x14ac:dyDescent="0.35">
      <c r="GO375" s="65" t="str">
        <f>'EFH männliche Schüler'!B130</f>
        <v>M_Name72</v>
      </c>
    </row>
    <row r="376" spans="197:197" x14ac:dyDescent="0.35">
      <c r="GO376" s="65" t="str">
        <f>'EFH männliche Schüler'!B131</f>
        <v>M_Name73</v>
      </c>
    </row>
    <row r="377" spans="197:197" x14ac:dyDescent="0.35">
      <c r="GO377" s="65" t="str">
        <f>'EFH männliche Schüler'!B132</f>
        <v>M_Name74</v>
      </c>
    </row>
    <row r="378" spans="197:197" x14ac:dyDescent="0.35">
      <c r="GO378" s="65" t="str">
        <f>'EFH männliche Schüler'!B133</f>
        <v>M_Name75</v>
      </c>
    </row>
    <row r="379" spans="197:197" x14ac:dyDescent="0.35">
      <c r="GO379" s="65" t="str">
        <f>'EFH männliche Schüler'!B134</f>
        <v>M_Name76</v>
      </c>
    </row>
    <row r="380" spans="197:197" x14ac:dyDescent="0.35">
      <c r="GO380" s="65" t="str">
        <f>'EFH männliche Schüler'!B135</f>
        <v>M_Name77</v>
      </c>
    </row>
    <row r="381" spans="197:197" x14ac:dyDescent="0.35">
      <c r="GO381" s="65" t="str">
        <f>'EFH männliche Schüler'!B136</f>
        <v>M_Name78</v>
      </c>
    </row>
    <row r="382" spans="197:197" x14ac:dyDescent="0.35">
      <c r="GO382" s="65" t="str">
        <f>'EFH männliche Schüler'!B137</f>
        <v>M_Name79</v>
      </c>
    </row>
    <row r="383" spans="197:197" x14ac:dyDescent="0.35">
      <c r="GO383" s="65" t="str">
        <f>'EFH männliche Schüler'!B138</f>
        <v>M_Name80</v>
      </c>
    </row>
    <row r="384" spans="197:197" x14ac:dyDescent="0.35">
      <c r="GO384" s="65" t="str">
        <f>'EFH männliche Schüler'!B139</f>
        <v>M_Name81</v>
      </c>
    </row>
    <row r="385" spans="197:197" x14ac:dyDescent="0.35">
      <c r="GO385" s="65" t="str">
        <f>'EFH männliche Schüler'!B140</f>
        <v>M_Name82</v>
      </c>
    </row>
    <row r="386" spans="197:197" x14ac:dyDescent="0.35">
      <c r="GO386" s="65" t="str">
        <f>'EFH männliche Schüler'!B141</f>
        <v>M_Name83</v>
      </c>
    </row>
    <row r="387" spans="197:197" x14ac:dyDescent="0.35">
      <c r="GO387" s="65" t="str">
        <f>'EFH männliche Schüler'!B142</f>
        <v>M_Name84</v>
      </c>
    </row>
    <row r="388" spans="197:197" x14ac:dyDescent="0.35">
      <c r="GO388" s="65" t="str">
        <f>'EFH männliche Schüler'!B143</f>
        <v>M_Name85</v>
      </c>
    </row>
    <row r="389" spans="197:197" x14ac:dyDescent="0.35">
      <c r="GO389" s="65" t="str">
        <f>'EFH männliche Schüler'!B144</f>
        <v>M_Name86</v>
      </c>
    </row>
    <row r="390" spans="197:197" x14ac:dyDescent="0.35">
      <c r="GO390" s="65" t="str">
        <f>'EFH männliche Schüler'!B145</f>
        <v>M_Name87</v>
      </c>
    </row>
    <row r="391" spans="197:197" x14ac:dyDescent="0.35">
      <c r="GO391" s="65" t="str">
        <f>'EFH männliche Schüler'!B146</f>
        <v>M_Name88</v>
      </c>
    </row>
    <row r="392" spans="197:197" x14ac:dyDescent="0.35">
      <c r="GO392" s="65" t="str">
        <f>'EFH männliche Schüler'!B147</f>
        <v>M_Name89</v>
      </c>
    </row>
    <row r="393" spans="197:197" x14ac:dyDescent="0.35">
      <c r="GO393" s="65" t="str">
        <f>'EFH männliche Schüler'!B148</f>
        <v>M_Name90</v>
      </c>
    </row>
    <row r="394" spans="197:197" x14ac:dyDescent="0.35">
      <c r="GO394" s="65" t="str">
        <f>'EFH männliche Schüler'!B149</f>
        <v>M_Name91</v>
      </c>
    </row>
    <row r="395" spans="197:197" x14ac:dyDescent="0.35">
      <c r="GO395" s="65" t="str">
        <f>'EFH männliche Schüler'!B150</f>
        <v>M_Name92</v>
      </c>
    </row>
    <row r="396" spans="197:197" x14ac:dyDescent="0.35">
      <c r="GO396" s="65" t="str">
        <f>'EFH männliche Schüler'!B151</f>
        <v>M_Name93</v>
      </c>
    </row>
    <row r="397" spans="197:197" x14ac:dyDescent="0.35">
      <c r="GO397" s="65" t="str">
        <f>'EFH männliche Schüler'!B152</f>
        <v>M_Name94</v>
      </c>
    </row>
    <row r="398" spans="197:197" x14ac:dyDescent="0.35">
      <c r="GO398" s="65" t="str">
        <f>'EFH männliche Schüler'!B153</f>
        <v>M_Name95</v>
      </c>
    </row>
    <row r="399" spans="197:197" x14ac:dyDescent="0.35">
      <c r="GO399" s="65" t="str">
        <f>'EFH männliche Schüler'!B154</f>
        <v>M_Name96</v>
      </c>
    </row>
    <row r="400" spans="197:197" x14ac:dyDescent="0.35">
      <c r="GO400" s="65" t="str">
        <f>'EFH männliche Schüler'!B155</f>
        <v>M_Name97</v>
      </c>
    </row>
    <row r="401" spans="197:197" x14ac:dyDescent="0.35">
      <c r="GO401" s="65" t="str">
        <f>'EFH männliche Schüler'!B156</f>
        <v>M_Name98</v>
      </c>
    </row>
    <row r="402" spans="197:197" x14ac:dyDescent="0.35">
      <c r="GO402" s="65" t="str">
        <f>'EFH männliche Schüler'!B157</f>
        <v>M_Name99</v>
      </c>
    </row>
    <row r="403" spans="197:197" x14ac:dyDescent="0.35">
      <c r="GO403" s="65" t="str">
        <f>'EFH männliche Schüler'!B158</f>
        <v>M_Name100</v>
      </c>
    </row>
    <row r="404" spans="197:197" x14ac:dyDescent="0.35">
      <c r="GO404" s="65" t="str">
        <f>'EFH männliche Schüler'!B159</f>
        <v>M_Name101</v>
      </c>
    </row>
    <row r="405" spans="197:197" x14ac:dyDescent="0.35">
      <c r="GO405" s="65" t="str">
        <f>'EFH männliche Schüler'!B160</f>
        <v>M_Name102</v>
      </c>
    </row>
    <row r="406" spans="197:197" x14ac:dyDescent="0.35">
      <c r="GO406" s="65" t="str">
        <f>'EFH männliche Schüler'!B161</f>
        <v>M_Name103</v>
      </c>
    </row>
    <row r="407" spans="197:197" x14ac:dyDescent="0.35">
      <c r="GO407" s="65" t="str">
        <f>'EFH männliche Schüler'!B162</f>
        <v>M_Name104</v>
      </c>
    </row>
    <row r="408" spans="197:197" x14ac:dyDescent="0.35">
      <c r="GO408" s="65" t="str">
        <f>'EFH männliche Schüler'!B163</f>
        <v>M_Name105</v>
      </c>
    </row>
    <row r="409" spans="197:197" x14ac:dyDescent="0.35">
      <c r="GO409" s="65" t="str">
        <f>'EFH männliche Schüler'!B164</f>
        <v>M_Name106</v>
      </c>
    </row>
    <row r="410" spans="197:197" x14ac:dyDescent="0.35">
      <c r="GO410" s="65" t="str">
        <f>'EFH männliche Schüler'!B165</f>
        <v>M_Name107</v>
      </c>
    </row>
    <row r="411" spans="197:197" x14ac:dyDescent="0.35">
      <c r="GO411" s="65" t="str">
        <f>'EFH männliche Schüler'!B166</f>
        <v>M_Name108</v>
      </c>
    </row>
    <row r="412" spans="197:197" x14ac:dyDescent="0.35">
      <c r="GO412" s="65" t="str">
        <f>'EFH männliche Schüler'!B167</f>
        <v>M_Name109</v>
      </c>
    </row>
    <row r="413" spans="197:197" x14ac:dyDescent="0.35">
      <c r="GO413" s="65" t="str">
        <f>'EFH männliche Schüler'!B168</f>
        <v>M_Name110</v>
      </c>
    </row>
    <row r="414" spans="197:197" x14ac:dyDescent="0.35">
      <c r="GO414" s="65" t="str">
        <f>'EFH männliche Schüler'!B169</f>
        <v>M_Name111</v>
      </c>
    </row>
    <row r="415" spans="197:197" x14ac:dyDescent="0.35">
      <c r="GO415" s="65" t="str">
        <f>'EFH männliche Schüler'!B170</f>
        <v>M_Name112</v>
      </c>
    </row>
    <row r="416" spans="197:197" x14ac:dyDescent="0.35">
      <c r="GO416" s="65" t="str">
        <f>'EFH männliche Schüler'!B171</f>
        <v>M_Name113</v>
      </c>
    </row>
    <row r="417" spans="197:197" x14ac:dyDescent="0.35">
      <c r="GO417" s="65" t="str">
        <f>'EFH männliche Schüler'!B172</f>
        <v>M_Name114</v>
      </c>
    </row>
    <row r="418" spans="197:197" x14ac:dyDescent="0.35">
      <c r="GO418" s="65" t="str">
        <f>'EFH männliche Schüler'!B173</f>
        <v>M_Name115</v>
      </c>
    </row>
    <row r="419" spans="197:197" x14ac:dyDescent="0.35">
      <c r="GO419" s="65" t="str">
        <f>'EFH männliche Schüler'!B174</f>
        <v>M_Name116</v>
      </c>
    </row>
    <row r="420" spans="197:197" x14ac:dyDescent="0.35">
      <c r="GO420" s="65" t="str">
        <f>'EFH männliche Schüler'!B175</f>
        <v>M_Name117</v>
      </c>
    </row>
    <row r="421" spans="197:197" x14ac:dyDescent="0.35">
      <c r="GO421" s="65" t="str">
        <f>'EFH männliche Schüler'!B176</f>
        <v>M_Name118</v>
      </c>
    </row>
    <row r="422" spans="197:197" x14ac:dyDescent="0.35">
      <c r="GO422" s="65" t="str">
        <f>'EFH männliche Schüler'!B177</f>
        <v>M_Name119</v>
      </c>
    </row>
    <row r="423" spans="197:197" x14ac:dyDescent="0.35">
      <c r="GO423" s="65" t="str">
        <f>'EFH männliche Schüler'!B178</f>
        <v>M_Name120</v>
      </c>
    </row>
    <row r="424" spans="197:197" x14ac:dyDescent="0.35">
      <c r="GO424" s="65" t="str">
        <f>'EFH männliche Schüler'!B179</f>
        <v>M_Name121</v>
      </c>
    </row>
    <row r="425" spans="197:197" x14ac:dyDescent="0.35">
      <c r="GO425" s="65" t="str">
        <f>'EFH männliche Schüler'!B180</f>
        <v>M_Name122</v>
      </c>
    </row>
    <row r="426" spans="197:197" x14ac:dyDescent="0.35">
      <c r="GO426" s="65" t="str">
        <f>'EFH männliche Schüler'!B181</f>
        <v>M_Name123</v>
      </c>
    </row>
    <row r="427" spans="197:197" x14ac:dyDescent="0.35">
      <c r="GO427" s="65" t="str">
        <f>'EFH männliche Schüler'!B182</f>
        <v>M_Name124</v>
      </c>
    </row>
    <row r="428" spans="197:197" x14ac:dyDescent="0.35">
      <c r="GO428" s="65" t="str">
        <f>'EFH männliche Schüler'!B183</f>
        <v>M_Name125</v>
      </c>
    </row>
    <row r="429" spans="197:197" x14ac:dyDescent="0.35">
      <c r="GO429" s="65" t="str">
        <f>'EFH männliche Schüler'!B184</f>
        <v>M_Name126</v>
      </c>
    </row>
    <row r="430" spans="197:197" x14ac:dyDescent="0.35">
      <c r="GO430" s="65" t="str">
        <f>'EFH männliche Schüler'!B185</f>
        <v>M_Name127</v>
      </c>
    </row>
    <row r="431" spans="197:197" x14ac:dyDescent="0.35">
      <c r="GO431" s="65" t="str">
        <f>'EFH männliche Schüler'!B186</f>
        <v>M_Name128</v>
      </c>
    </row>
    <row r="432" spans="197:197" x14ac:dyDescent="0.35">
      <c r="GO432" s="65" t="str">
        <f>'EFH männliche Schüler'!B187</f>
        <v>M_Name129</v>
      </c>
    </row>
    <row r="433" spans="197:197" x14ac:dyDescent="0.35">
      <c r="GO433" s="65" t="str">
        <f>'EFH männliche Schüler'!B188</f>
        <v>M_Name130</v>
      </c>
    </row>
    <row r="434" spans="197:197" x14ac:dyDescent="0.35">
      <c r="GO434" s="65" t="str">
        <f>'EFH männliche Schüler'!B189</f>
        <v>M_Name131</v>
      </c>
    </row>
    <row r="435" spans="197:197" x14ac:dyDescent="0.35">
      <c r="GO435" s="65" t="str">
        <f>'EFH männliche Schüler'!B190</f>
        <v>M_Name132</v>
      </c>
    </row>
    <row r="436" spans="197:197" x14ac:dyDescent="0.35">
      <c r="GO436" s="65" t="str">
        <f>'EFH männliche Schüler'!B191</f>
        <v>M_Name133</v>
      </c>
    </row>
    <row r="437" spans="197:197" x14ac:dyDescent="0.35">
      <c r="GO437" s="65" t="str">
        <f>'EFH männliche Schüler'!B192</f>
        <v>M_Name134</v>
      </c>
    </row>
    <row r="438" spans="197:197" x14ac:dyDescent="0.35">
      <c r="GO438" s="65" t="str">
        <f>'EFH männliche Schüler'!B193</f>
        <v>M_Name135</v>
      </c>
    </row>
    <row r="439" spans="197:197" x14ac:dyDescent="0.35">
      <c r="GO439" s="65" t="str">
        <f>'EFH männliche Schüler'!B194</f>
        <v>M_Name136</v>
      </c>
    </row>
    <row r="440" spans="197:197" x14ac:dyDescent="0.35">
      <c r="GO440" s="65" t="str">
        <f>'EFH männliche Schüler'!B195</f>
        <v>M_Name137</v>
      </c>
    </row>
    <row r="441" spans="197:197" x14ac:dyDescent="0.35">
      <c r="GO441" s="65" t="str">
        <f>'EFH männliche Schüler'!B196</f>
        <v>M_Name138</v>
      </c>
    </row>
    <row r="442" spans="197:197" x14ac:dyDescent="0.35">
      <c r="GO442" s="65" t="str">
        <f>'EFH männliche Schüler'!B197</f>
        <v>M_Name139</v>
      </c>
    </row>
    <row r="443" spans="197:197" x14ac:dyDescent="0.35">
      <c r="GO443" s="65" t="str">
        <f>'EFH männliche Schüler'!B198</f>
        <v>M_Name140</v>
      </c>
    </row>
    <row r="444" spans="197:197" x14ac:dyDescent="0.35">
      <c r="GO444" s="65" t="str">
        <f>'EFH männliche Schüler'!B199</f>
        <v>M_Name141</v>
      </c>
    </row>
    <row r="445" spans="197:197" x14ac:dyDescent="0.35">
      <c r="GO445" s="65" t="str">
        <f>'EFH männliche Schüler'!B200</f>
        <v>M_Name142</v>
      </c>
    </row>
    <row r="446" spans="197:197" x14ac:dyDescent="0.35">
      <c r="GO446" s="65" t="str">
        <f>'EFH männliche Schüler'!B201</f>
        <v>M_Name143</v>
      </c>
    </row>
    <row r="447" spans="197:197" x14ac:dyDescent="0.35">
      <c r="GO447" s="65" t="str">
        <f>'EFH männliche Schüler'!B202</f>
        <v>M_Name144</v>
      </c>
    </row>
    <row r="448" spans="197:197" x14ac:dyDescent="0.35">
      <c r="GO448" s="65" t="str">
        <f>'EFH männliche Schüler'!B203</f>
        <v>M_Name145</v>
      </c>
    </row>
    <row r="449" spans="197:197" x14ac:dyDescent="0.35">
      <c r="GO449" s="65" t="str">
        <f>'EFH männliche Schüler'!B204</f>
        <v>M_Name146</v>
      </c>
    </row>
    <row r="450" spans="197:197" x14ac:dyDescent="0.35">
      <c r="GO450" s="65" t="str">
        <f>'EFH männliche Schüler'!B205</f>
        <v>M_Name147</v>
      </c>
    </row>
    <row r="451" spans="197:197" x14ac:dyDescent="0.35">
      <c r="GO451" s="65" t="str">
        <f>'EFH männliche Schüler'!B206</f>
        <v>M_Name148</v>
      </c>
    </row>
    <row r="452" spans="197:197" x14ac:dyDescent="0.35">
      <c r="GO452" s="65" t="str">
        <f>'EFH männliche Schüler'!B207</f>
        <v>M_Name149</v>
      </c>
    </row>
    <row r="453" spans="197:197" x14ac:dyDescent="0.35">
      <c r="GO453" s="65" t="str">
        <f>'EFH männliche Schüler'!B208</f>
        <v>M_Name150</v>
      </c>
    </row>
    <row r="454" spans="197:197" x14ac:dyDescent="0.35">
      <c r="GO454" s="65" t="str">
        <f>'EFH männliche Schüler'!B209</f>
        <v>M_Name151</v>
      </c>
    </row>
    <row r="455" spans="197:197" x14ac:dyDescent="0.35">
      <c r="GO455" s="65" t="str">
        <f>'EFH männliche Schüler'!B210</f>
        <v>M_Name152</v>
      </c>
    </row>
    <row r="456" spans="197:197" x14ac:dyDescent="0.35">
      <c r="GO456" s="65" t="str">
        <f>'EFH männliche Schüler'!B211</f>
        <v>M_Name153</v>
      </c>
    </row>
    <row r="457" spans="197:197" x14ac:dyDescent="0.35">
      <c r="GO457" s="65" t="str">
        <f>'EFH männliche Schüler'!B212</f>
        <v>M_Name154</v>
      </c>
    </row>
    <row r="458" spans="197:197" x14ac:dyDescent="0.35">
      <c r="GO458" s="65" t="str">
        <f>'EFH männliche Schüler'!B213</f>
        <v>M_Name155</v>
      </c>
    </row>
    <row r="459" spans="197:197" x14ac:dyDescent="0.35">
      <c r="GO459" s="65" t="str">
        <f>'EFH männliche Schüler'!B214</f>
        <v>M_Name156</v>
      </c>
    </row>
    <row r="460" spans="197:197" x14ac:dyDescent="0.35">
      <c r="GO460" s="65" t="str">
        <f>'EFH männliche Schüler'!B215</f>
        <v>M_Name157</v>
      </c>
    </row>
    <row r="461" spans="197:197" x14ac:dyDescent="0.35">
      <c r="GO461" s="65" t="str">
        <f>'EFH männliche Schüler'!B216</f>
        <v>M_Name158</v>
      </c>
    </row>
    <row r="462" spans="197:197" x14ac:dyDescent="0.35">
      <c r="GO462" s="65" t="str">
        <f>'EFH männliche Schüler'!B217</f>
        <v>M_Name159</v>
      </c>
    </row>
    <row r="463" spans="197:197" x14ac:dyDescent="0.35">
      <c r="GO463" s="65" t="str">
        <f>'EFH männliche Schüler'!B218</f>
        <v>M_Name160</v>
      </c>
    </row>
    <row r="464" spans="197:197" x14ac:dyDescent="0.35">
      <c r="GO464" s="65" t="str">
        <f>'EFH männliche Schüler'!B219</f>
        <v>M_Name161</v>
      </c>
    </row>
    <row r="465" spans="197:197" x14ac:dyDescent="0.35">
      <c r="GO465" s="65" t="str">
        <f>'EFH männliche Schüler'!B220</f>
        <v>M_Name162</v>
      </c>
    </row>
    <row r="466" spans="197:197" x14ac:dyDescent="0.35">
      <c r="GO466" s="65" t="str">
        <f>'EFH männliche Schüler'!B221</f>
        <v>M_Name163</v>
      </c>
    </row>
    <row r="467" spans="197:197" x14ac:dyDescent="0.35">
      <c r="GO467" s="65" t="str">
        <f>'EFH männliche Schüler'!B222</f>
        <v>M_Name164</v>
      </c>
    </row>
    <row r="468" spans="197:197" x14ac:dyDescent="0.35">
      <c r="GO468" s="65" t="str">
        <f>'EFH männliche Schüler'!B223</f>
        <v>M_Name165</v>
      </c>
    </row>
    <row r="469" spans="197:197" x14ac:dyDescent="0.35">
      <c r="GO469" s="65" t="str">
        <f>'EFH männliche Schüler'!B224</f>
        <v>M_Name166</v>
      </c>
    </row>
    <row r="470" spans="197:197" x14ac:dyDescent="0.35">
      <c r="GO470" s="65" t="str">
        <f>'EFH männliche Schüler'!B225</f>
        <v>M_Name167</v>
      </c>
    </row>
    <row r="471" spans="197:197" x14ac:dyDescent="0.35">
      <c r="GO471" s="65" t="str">
        <f>'EFH männliche Schüler'!B226</f>
        <v>M_Name168</v>
      </c>
    </row>
    <row r="472" spans="197:197" x14ac:dyDescent="0.35">
      <c r="GO472" s="65" t="str">
        <f>'EFH männliche Schüler'!B227</f>
        <v>M_Name169</v>
      </c>
    </row>
    <row r="473" spans="197:197" x14ac:dyDescent="0.35">
      <c r="GO473" s="65" t="str">
        <f>'EFH männliche Schüler'!B228</f>
        <v>M_Name170</v>
      </c>
    </row>
    <row r="474" spans="197:197" x14ac:dyDescent="0.35">
      <c r="GO474" s="65" t="str">
        <f>'EFH männliche Schüler'!B229</f>
        <v>M_Name171</v>
      </c>
    </row>
    <row r="475" spans="197:197" x14ac:dyDescent="0.35">
      <c r="GO475" s="65" t="str">
        <f>'EFH männliche Schüler'!B230</f>
        <v>M_Name172</v>
      </c>
    </row>
    <row r="476" spans="197:197" x14ac:dyDescent="0.35">
      <c r="GO476" s="65" t="str">
        <f>'EFH männliche Schüler'!B231</f>
        <v>M_Name173</v>
      </c>
    </row>
    <row r="477" spans="197:197" x14ac:dyDescent="0.35">
      <c r="GO477" s="65" t="str">
        <f>'EFH männliche Schüler'!B232</f>
        <v>M_Name174</v>
      </c>
    </row>
    <row r="478" spans="197:197" x14ac:dyDescent="0.35">
      <c r="GO478" s="65" t="str">
        <f>'EFH männliche Schüler'!B233</f>
        <v>M_Name175</v>
      </c>
    </row>
    <row r="479" spans="197:197" x14ac:dyDescent="0.35">
      <c r="GO479" s="65" t="str">
        <f>'EFH männliche Schüler'!B234</f>
        <v>M_Name176</v>
      </c>
    </row>
    <row r="480" spans="197:197" x14ac:dyDescent="0.35">
      <c r="GO480" s="65" t="str">
        <f>'EFH männliche Schüler'!B235</f>
        <v>M_Name177</v>
      </c>
    </row>
    <row r="481" spans="197:197" x14ac:dyDescent="0.35">
      <c r="GO481" s="65" t="str">
        <f>'EFH männliche Schüler'!B236</f>
        <v>M_Name178</v>
      </c>
    </row>
    <row r="482" spans="197:197" x14ac:dyDescent="0.35">
      <c r="GO482" s="65" t="str">
        <f>'EFH männliche Schüler'!B237</f>
        <v>M_Name179</v>
      </c>
    </row>
    <row r="483" spans="197:197" x14ac:dyDescent="0.35">
      <c r="GO483" s="65" t="str">
        <f>'EFH männliche Schüler'!B238</f>
        <v>M_Name180</v>
      </c>
    </row>
    <row r="484" spans="197:197" x14ac:dyDescent="0.35">
      <c r="GO484" s="65" t="str">
        <f>'EFH männliche Schüler'!B239</f>
        <v>M_Name181</v>
      </c>
    </row>
    <row r="485" spans="197:197" x14ac:dyDescent="0.35">
      <c r="GO485" s="65" t="str">
        <f>'EFH männliche Schüler'!B240</f>
        <v>M_Name182</v>
      </c>
    </row>
    <row r="486" spans="197:197" x14ac:dyDescent="0.35">
      <c r="GO486" s="65" t="str">
        <f>'EFH männliche Schüler'!B241</f>
        <v>M_Name183</v>
      </c>
    </row>
    <row r="487" spans="197:197" x14ac:dyDescent="0.35">
      <c r="GO487" s="65" t="str">
        <f>'EFH männliche Schüler'!B242</f>
        <v>M_Name184</v>
      </c>
    </row>
    <row r="488" spans="197:197" x14ac:dyDescent="0.35">
      <c r="GO488" s="65" t="str">
        <f>'EFH männliche Schüler'!B243</f>
        <v>M_Name185</v>
      </c>
    </row>
    <row r="489" spans="197:197" x14ac:dyDescent="0.35">
      <c r="GO489" s="65" t="str">
        <f>'EFH männliche Schüler'!B244</f>
        <v>M_Name186</v>
      </c>
    </row>
    <row r="490" spans="197:197" x14ac:dyDescent="0.35">
      <c r="GO490" s="65" t="str">
        <f>'EFH männliche Schüler'!B245</f>
        <v>M_Name187</v>
      </c>
    </row>
    <row r="491" spans="197:197" x14ac:dyDescent="0.35">
      <c r="GO491" s="65" t="str">
        <f>'EFH männliche Schüler'!B246</f>
        <v>M_Name188</v>
      </c>
    </row>
    <row r="492" spans="197:197" x14ac:dyDescent="0.35">
      <c r="GO492" s="65" t="str">
        <f>'EFH männliche Schüler'!B247</f>
        <v>M_Name189</v>
      </c>
    </row>
    <row r="493" spans="197:197" x14ac:dyDescent="0.35">
      <c r="GO493" s="65" t="str">
        <f>'EFH männliche Schüler'!B248</f>
        <v>M_Name190</v>
      </c>
    </row>
    <row r="494" spans="197:197" x14ac:dyDescent="0.35">
      <c r="GO494" s="65" t="str">
        <f>'EFH männliche Schüler'!B249</f>
        <v>M_Name191</v>
      </c>
    </row>
    <row r="495" spans="197:197" x14ac:dyDescent="0.35">
      <c r="GO495" s="65" t="str">
        <f>'EFH männliche Schüler'!B250</f>
        <v>M_Name192</v>
      </c>
    </row>
    <row r="496" spans="197:197" x14ac:dyDescent="0.35">
      <c r="GO496" s="65" t="str">
        <f>'EFH männliche Schüler'!B251</f>
        <v>M_Name193</v>
      </c>
    </row>
    <row r="497" spans="197:197" x14ac:dyDescent="0.35">
      <c r="GO497" s="65" t="str">
        <f>'EFH männliche Schüler'!B252</f>
        <v>M_Name194</v>
      </c>
    </row>
    <row r="498" spans="197:197" x14ac:dyDescent="0.35">
      <c r="GO498" s="65" t="str">
        <f>'EFH männliche Schüler'!B253</f>
        <v>M_Name195</v>
      </c>
    </row>
    <row r="499" spans="197:197" x14ac:dyDescent="0.35">
      <c r="GO499" s="65" t="str">
        <f>'EFH männliche Schüler'!B254</f>
        <v>M_Name196</v>
      </c>
    </row>
    <row r="500" spans="197:197" x14ac:dyDescent="0.35">
      <c r="GO500" s="65" t="str">
        <f>'EFH männliche Schüler'!B255</f>
        <v>M_Name197</v>
      </c>
    </row>
    <row r="501" spans="197:197" x14ac:dyDescent="0.35">
      <c r="GO501" s="65" t="str">
        <f>'EFH männliche Schüler'!B256</f>
        <v>M_Name198</v>
      </c>
    </row>
    <row r="502" spans="197:197" x14ac:dyDescent="0.35">
      <c r="GO502" s="65" t="str">
        <f>'EFH männliche Schüler'!B257</f>
        <v>M_Name199</v>
      </c>
    </row>
    <row r="503" spans="197:197" x14ac:dyDescent="0.35">
      <c r="GO503" s="65" t="str">
        <f>'EFH männliche Schüler'!B258</f>
        <v>M_Name200</v>
      </c>
    </row>
    <row r="504" spans="197:197" x14ac:dyDescent="0.35">
      <c r="GO504" s="65" t="str">
        <f>'EFH männliche Schüler'!B259</f>
        <v>M_Name201</v>
      </c>
    </row>
    <row r="505" spans="197:197" x14ac:dyDescent="0.35">
      <c r="GO505" s="65" t="str">
        <f>'EFH männliche Schüler'!B260</f>
        <v>M_Name202</v>
      </c>
    </row>
    <row r="506" spans="197:197" x14ac:dyDescent="0.35">
      <c r="GO506" s="65" t="str">
        <f>'EFH männliche Schüler'!B261</f>
        <v>M_Name203</v>
      </c>
    </row>
    <row r="507" spans="197:197" x14ac:dyDescent="0.35">
      <c r="GO507" s="65" t="str">
        <f>'EFH männliche Schüler'!B262</f>
        <v>M_Name204</v>
      </c>
    </row>
    <row r="508" spans="197:197" x14ac:dyDescent="0.35">
      <c r="GO508" s="65" t="str">
        <f>'EFH männliche Schüler'!B263</f>
        <v>M_Name205</v>
      </c>
    </row>
    <row r="509" spans="197:197" x14ac:dyDescent="0.35">
      <c r="GO509" s="65" t="str">
        <f>'EFH männliche Schüler'!B264</f>
        <v>M_Name206</v>
      </c>
    </row>
    <row r="510" spans="197:197" x14ac:dyDescent="0.35">
      <c r="GO510" s="65" t="str">
        <f>'EFH männliche Schüler'!B265</f>
        <v>M_Name207</v>
      </c>
    </row>
    <row r="511" spans="197:197" x14ac:dyDescent="0.35">
      <c r="GO511" s="65" t="str">
        <f>'EFH männliche Schüler'!B266</f>
        <v>M_Name208</v>
      </c>
    </row>
    <row r="512" spans="197:197" x14ac:dyDescent="0.35">
      <c r="GO512" s="65" t="str">
        <f>'EFH männliche Schüler'!B267</f>
        <v>M_Name209</v>
      </c>
    </row>
    <row r="513" spans="197:197" x14ac:dyDescent="0.35">
      <c r="GO513" s="65" t="str">
        <f>'EFH männliche Schüler'!B268</f>
        <v>M_Name210</v>
      </c>
    </row>
    <row r="514" spans="197:197" x14ac:dyDescent="0.35">
      <c r="GO514" s="65" t="str">
        <f>'EFH männliche Schüler'!B269</f>
        <v>M_Name211</v>
      </c>
    </row>
    <row r="515" spans="197:197" x14ac:dyDescent="0.35">
      <c r="GO515" s="65" t="str">
        <f>'EFH männliche Schüler'!B270</f>
        <v>M_Name212</v>
      </c>
    </row>
    <row r="516" spans="197:197" x14ac:dyDescent="0.35">
      <c r="GO516" s="65" t="str">
        <f>'EFH männliche Schüler'!B271</f>
        <v>M_Name213</v>
      </c>
    </row>
    <row r="517" spans="197:197" x14ac:dyDescent="0.35">
      <c r="GO517" s="65" t="str">
        <f>'EFH männliche Schüler'!B272</f>
        <v>M_Name214</v>
      </c>
    </row>
    <row r="518" spans="197:197" x14ac:dyDescent="0.35">
      <c r="GO518" s="65" t="str">
        <f>'EFH männliche Schüler'!B273</f>
        <v>M_Name215</v>
      </c>
    </row>
    <row r="519" spans="197:197" x14ac:dyDescent="0.35">
      <c r="GO519" s="65" t="str">
        <f>'EFH männliche Schüler'!B274</f>
        <v>M_Name216</v>
      </c>
    </row>
    <row r="520" spans="197:197" x14ac:dyDescent="0.35">
      <c r="GO520" s="65" t="str">
        <f>'EFH männliche Schüler'!B275</f>
        <v>M_Name217</v>
      </c>
    </row>
    <row r="521" spans="197:197" x14ac:dyDescent="0.35">
      <c r="GO521" s="65" t="str">
        <f>'EFH männliche Schüler'!B276</f>
        <v>M_Name218</v>
      </c>
    </row>
    <row r="522" spans="197:197" x14ac:dyDescent="0.35">
      <c r="GO522" s="65" t="str">
        <f>'EFH männliche Schüler'!B277</f>
        <v>M_Name219</v>
      </c>
    </row>
    <row r="523" spans="197:197" x14ac:dyDescent="0.35">
      <c r="GO523" s="65" t="str">
        <f>'EFH männliche Schüler'!B278</f>
        <v>M_Name220</v>
      </c>
    </row>
    <row r="524" spans="197:197" x14ac:dyDescent="0.35">
      <c r="GO524" s="65" t="str">
        <f>'EFH männliche Schüler'!B279</f>
        <v>M_Name221</v>
      </c>
    </row>
    <row r="525" spans="197:197" x14ac:dyDescent="0.35">
      <c r="GO525" s="65" t="str">
        <f>'EFH männliche Schüler'!B280</f>
        <v>M_Name222</v>
      </c>
    </row>
    <row r="526" spans="197:197" x14ac:dyDescent="0.35">
      <c r="GO526" s="65" t="str">
        <f>'EFH männliche Schüler'!B281</f>
        <v>M_Name223</v>
      </c>
    </row>
    <row r="527" spans="197:197" x14ac:dyDescent="0.35">
      <c r="GO527" s="65" t="str">
        <f>'EFH männliche Schüler'!B282</f>
        <v>M_Name224</v>
      </c>
    </row>
    <row r="528" spans="197:197" x14ac:dyDescent="0.35">
      <c r="GO528" s="65" t="str">
        <f>'EFH männliche Schüler'!B283</f>
        <v>M_Name225</v>
      </c>
    </row>
    <row r="529" spans="197:197" x14ac:dyDescent="0.35">
      <c r="GO529" s="65" t="str">
        <f>'EFH männliche Schüler'!B284</f>
        <v>M_Name226</v>
      </c>
    </row>
    <row r="530" spans="197:197" x14ac:dyDescent="0.35">
      <c r="GO530" s="65" t="str">
        <f>'EFH männliche Schüler'!B285</f>
        <v>M_Name227</v>
      </c>
    </row>
    <row r="531" spans="197:197" x14ac:dyDescent="0.35">
      <c r="GO531" s="65" t="str">
        <f>'EFH männliche Schüler'!B286</f>
        <v>M_Name228</v>
      </c>
    </row>
    <row r="532" spans="197:197" x14ac:dyDescent="0.35">
      <c r="GO532" s="65" t="str">
        <f>'EFH männliche Schüler'!B287</f>
        <v>M_Name229</v>
      </c>
    </row>
    <row r="533" spans="197:197" x14ac:dyDescent="0.35">
      <c r="GO533" s="65" t="str">
        <f>'EFH männliche Schüler'!B288</f>
        <v>M_Name230</v>
      </c>
    </row>
    <row r="534" spans="197:197" x14ac:dyDescent="0.35">
      <c r="GO534" s="65" t="str">
        <f>'EFH männliche Schüler'!B289</f>
        <v>M_Name231</v>
      </c>
    </row>
    <row r="535" spans="197:197" x14ac:dyDescent="0.35">
      <c r="GO535" s="65" t="str">
        <f>'EFH männliche Schüler'!B290</f>
        <v>M_Name232</v>
      </c>
    </row>
    <row r="536" spans="197:197" x14ac:dyDescent="0.35">
      <c r="GO536" s="65" t="str">
        <f>'EFH männliche Schüler'!B291</f>
        <v>M_Name233</v>
      </c>
    </row>
    <row r="537" spans="197:197" x14ac:dyDescent="0.35">
      <c r="GO537" s="65" t="str">
        <f>'EFH männliche Schüler'!B292</f>
        <v>M_Name234</v>
      </c>
    </row>
    <row r="538" spans="197:197" x14ac:dyDescent="0.35">
      <c r="GO538" s="65" t="str">
        <f>'EFH männliche Schüler'!B293</f>
        <v>M_Name235</v>
      </c>
    </row>
    <row r="539" spans="197:197" x14ac:dyDescent="0.35">
      <c r="GO539" s="65" t="str">
        <f>'EFH männliche Schüler'!B294</f>
        <v>M_Name236</v>
      </c>
    </row>
    <row r="540" spans="197:197" x14ac:dyDescent="0.35">
      <c r="GO540" s="65" t="str">
        <f>'EFH männliche Schüler'!B295</f>
        <v>M_Name237</v>
      </c>
    </row>
    <row r="541" spans="197:197" x14ac:dyDescent="0.35">
      <c r="GO541" s="65" t="str">
        <f>'EFH männliche Schüler'!B296</f>
        <v>M_Name238</v>
      </c>
    </row>
    <row r="542" spans="197:197" x14ac:dyDescent="0.35">
      <c r="GO542" s="65" t="str">
        <f>'EFH männliche Schüler'!B297</f>
        <v>M_Name239</v>
      </c>
    </row>
    <row r="543" spans="197:197" x14ac:dyDescent="0.35">
      <c r="GO543" s="65" t="str">
        <f>'EFH männliche Schüler'!B298</f>
        <v>M_Name240</v>
      </c>
    </row>
    <row r="544" spans="197:197" x14ac:dyDescent="0.35">
      <c r="GO544" s="65" t="str">
        <f>'EFH männliche Schüler'!B299</f>
        <v>M_Name241</v>
      </c>
    </row>
    <row r="545" spans="197:197" x14ac:dyDescent="0.35">
      <c r="GO545" s="65" t="str">
        <f>'EFH männliche Schüler'!B300</f>
        <v>M_Name242</v>
      </c>
    </row>
    <row r="546" spans="197:197" x14ac:dyDescent="0.35">
      <c r="GO546" s="65" t="str">
        <f>'EFH männliche Schüler'!B301</f>
        <v>M_Name243</v>
      </c>
    </row>
    <row r="547" spans="197:197" x14ac:dyDescent="0.35">
      <c r="GO547" s="65" t="str">
        <f>'EFH männliche Schüler'!B302</f>
        <v>M_Name244</v>
      </c>
    </row>
    <row r="548" spans="197:197" x14ac:dyDescent="0.35">
      <c r="GO548" s="65" t="str">
        <f>'EFH männliche Schüler'!B303</f>
        <v>M_Name245</v>
      </c>
    </row>
    <row r="549" spans="197:197" x14ac:dyDescent="0.35">
      <c r="GO549" s="65" t="str">
        <f>'EFH männliche Schüler'!B304</f>
        <v>M_Name246</v>
      </c>
    </row>
    <row r="550" spans="197:197" x14ac:dyDescent="0.35">
      <c r="GO550" s="65" t="str">
        <f>'EFH männliche Schüler'!B305</f>
        <v>M_Name247</v>
      </c>
    </row>
    <row r="551" spans="197:197" x14ac:dyDescent="0.35">
      <c r="GO551" s="65" t="str">
        <f>'EFH männliche Schüler'!B306</f>
        <v>M_Name248</v>
      </c>
    </row>
    <row r="552" spans="197:197" x14ac:dyDescent="0.35">
      <c r="GO552" s="65" t="str">
        <f>'EFH männliche Schüler'!B307</f>
        <v>M_Name249</v>
      </c>
    </row>
    <row r="553" spans="197:197" x14ac:dyDescent="0.35">
      <c r="GO553" s="65" t="str">
        <f>'EFH männliche Schüler'!B308</f>
        <v>M_Name250</v>
      </c>
    </row>
    <row r="554" spans="197:197" x14ac:dyDescent="0.35">
      <c r="GO554" s="65" t="str">
        <f>'EFH männliche Schüler'!B309</f>
        <v>M_Name251</v>
      </c>
    </row>
    <row r="555" spans="197:197" x14ac:dyDescent="0.35">
      <c r="GO555" s="65" t="str">
        <f>'EFH männliche Schüler'!B310</f>
        <v>M_Name252</v>
      </c>
    </row>
    <row r="556" spans="197:197" x14ac:dyDescent="0.35">
      <c r="GO556" s="65" t="str">
        <f>'EFH männliche Schüler'!B311</f>
        <v>M_Name253</v>
      </c>
    </row>
    <row r="557" spans="197:197" x14ac:dyDescent="0.35">
      <c r="GO557" s="65" t="str">
        <f>'EFH männliche Schüler'!B312</f>
        <v>M_Name254</v>
      </c>
    </row>
    <row r="558" spans="197:197" x14ac:dyDescent="0.35">
      <c r="GO558" s="65" t="str">
        <f>'EFH männliche Schüler'!B313</f>
        <v>M_Name255</v>
      </c>
    </row>
    <row r="559" spans="197:197" x14ac:dyDescent="0.35">
      <c r="GO559" s="65" t="str">
        <f>'EFH männliche Schüler'!B314</f>
        <v>M_Name256</v>
      </c>
    </row>
    <row r="560" spans="197:197" x14ac:dyDescent="0.35">
      <c r="GO560" s="65" t="str">
        <f>'EFH männliche Schüler'!B315</f>
        <v>M_Name257</v>
      </c>
    </row>
    <row r="561" spans="197:197" x14ac:dyDescent="0.35">
      <c r="GO561" s="65" t="str">
        <f>'EFH männliche Schüler'!B316</f>
        <v>M_Name258</v>
      </c>
    </row>
    <row r="562" spans="197:197" x14ac:dyDescent="0.35">
      <c r="GO562" s="65" t="str">
        <f>'EFH männliche Schüler'!B317</f>
        <v>M_Name259</v>
      </c>
    </row>
    <row r="563" spans="197:197" x14ac:dyDescent="0.35">
      <c r="GO563" s="65" t="str">
        <f>'EFH männliche Schüler'!B318</f>
        <v>M_Name260</v>
      </c>
    </row>
    <row r="564" spans="197:197" x14ac:dyDescent="0.35">
      <c r="GO564" s="65" t="str">
        <f>'EFH männliche Schüler'!B319</f>
        <v>M_Name261</v>
      </c>
    </row>
    <row r="565" spans="197:197" x14ac:dyDescent="0.35">
      <c r="GO565" s="65" t="str">
        <f>'EFH männliche Schüler'!B320</f>
        <v>M_Name262</v>
      </c>
    </row>
    <row r="566" spans="197:197" x14ac:dyDescent="0.35">
      <c r="GO566" s="65" t="str">
        <f>'EFH männliche Schüler'!B321</f>
        <v>M_Name263</v>
      </c>
    </row>
    <row r="567" spans="197:197" x14ac:dyDescent="0.35">
      <c r="GO567" s="65" t="str">
        <f>'EFH männliche Schüler'!B322</f>
        <v>M_Name264</v>
      </c>
    </row>
    <row r="568" spans="197:197" x14ac:dyDescent="0.35">
      <c r="GO568" s="65" t="str">
        <f>'EFH männliche Schüler'!B323</f>
        <v>M_Name265</v>
      </c>
    </row>
    <row r="569" spans="197:197" x14ac:dyDescent="0.35">
      <c r="GO569" s="65" t="str">
        <f>'EFH männliche Schüler'!B324</f>
        <v>M_Name266</v>
      </c>
    </row>
    <row r="570" spans="197:197" x14ac:dyDescent="0.35">
      <c r="GO570" s="65" t="str">
        <f>'EFH männliche Schüler'!B325</f>
        <v>M_Name267</v>
      </c>
    </row>
    <row r="571" spans="197:197" x14ac:dyDescent="0.35">
      <c r="GO571" s="65" t="str">
        <f>'EFH männliche Schüler'!B326</f>
        <v>M_Name268</v>
      </c>
    </row>
    <row r="572" spans="197:197" x14ac:dyDescent="0.35">
      <c r="GO572" s="65" t="str">
        <f>'EFH männliche Schüler'!B327</f>
        <v>M_Name269</v>
      </c>
    </row>
    <row r="573" spans="197:197" x14ac:dyDescent="0.35">
      <c r="GO573" s="65" t="str">
        <f>'EFH männliche Schüler'!B328</f>
        <v>M_Name270</v>
      </c>
    </row>
    <row r="574" spans="197:197" x14ac:dyDescent="0.35">
      <c r="GO574" s="65" t="str">
        <f>'EFH männliche Schüler'!B329</f>
        <v>M_Name271</v>
      </c>
    </row>
    <row r="575" spans="197:197" x14ac:dyDescent="0.35">
      <c r="GO575" s="65" t="str">
        <f>'EFH männliche Schüler'!B330</f>
        <v>M_Name272</v>
      </c>
    </row>
    <row r="576" spans="197:197" x14ac:dyDescent="0.35">
      <c r="GO576" s="65" t="str">
        <f>'EFH männliche Schüler'!B331</f>
        <v>M_Name273</v>
      </c>
    </row>
    <row r="577" spans="197:197" x14ac:dyDescent="0.35">
      <c r="GO577" s="65" t="str">
        <f>'EFH männliche Schüler'!B332</f>
        <v>M_Name274</v>
      </c>
    </row>
    <row r="578" spans="197:197" x14ac:dyDescent="0.35">
      <c r="GO578" s="65" t="str">
        <f>'EFH männliche Schüler'!B333</f>
        <v>M_Name275</v>
      </c>
    </row>
    <row r="579" spans="197:197" x14ac:dyDescent="0.35">
      <c r="GO579" s="65" t="str">
        <f>'EFH männliche Schüler'!B334</f>
        <v>M_Name276</v>
      </c>
    </row>
    <row r="580" spans="197:197" x14ac:dyDescent="0.35">
      <c r="GO580" s="65" t="str">
        <f>'EFH männliche Schüler'!B335</f>
        <v>M_Name277</v>
      </c>
    </row>
    <row r="581" spans="197:197" x14ac:dyDescent="0.35">
      <c r="GO581" s="65" t="str">
        <f>'EFH männliche Schüler'!B336</f>
        <v>M_Name278</v>
      </c>
    </row>
    <row r="582" spans="197:197" x14ac:dyDescent="0.35">
      <c r="GO582" s="65" t="str">
        <f>'EFH männliche Schüler'!B337</f>
        <v>M_Name279</v>
      </c>
    </row>
    <row r="583" spans="197:197" x14ac:dyDescent="0.35">
      <c r="GO583" s="65" t="str">
        <f>'EFH männliche Schüler'!B338</f>
        <v>M_Name280</v>
      </c>
    </row>
    <row r="584" spans="197:197" x14ac:dyDescent="0.35">
      <c r="GO584" s="65" t="str">
        <f>'EFH männliche Schüler'!B339</f>
        <v>M_Name281</v>
      </c>
    </row>
    <row r="585" spans="197:197" x14ac:dyDescent="0.35">
      <c r="GO585" s="65" t="str">
        <f>'EFH männliche Schüler'!B340</f>
        <v>M_Name282</v>
      </c>
    </row>
    <row r="586" spans="197:197" x14ac:dyDescent="0.35">
      <c r="GO586" s="65" t="str">
        <f>'EFH männliche Schüler'!B341</f>
        <v>M_Name283</v>
      </c>
    </row>
    <row r="587" spans="197:197" x14ac:dyDescent="0.35">
      <c r="GO587" s="65" t="str">
        <f>'EFH männliche Schüler'!B342</f>
        <v>M_Name284</v>
      </c>
    </row>
    <row r="588" spans="197:197" x14ac:dyDescent="0.35">
      <c r="GO588" s="65" t="str">
        <f>'EFH männliche Schüler'!B343</f>
        <v>M_Name285</v>
      </c>
    </row>
    <row r="589" spans="197:197" x14ac:dyDescent="0.35">
      <c r="GO589" s="65" t="str">
        <f>'EFH männliche Schüler'!B344</f>
        <v>M_Name286</v>
      </c>
    </row>
    <row r="590" spans="197:197" x14ac:dyDescent="0.35">
      <c r="GO590" s="65" t="str">
        <f>'EFH männliche Schüler'!B345</f>
        <v>M_Name287</v>
      </c>
    </row>
    <row r="591" spans="197:197" x14ac:dyDescent="0.35">
      <c r="GO591" s="65" t="str">
        <f>'EFH männliche Schüler'!B346</f>
        <v>M_Name288</v>
      </c>
    </row>
    <row r="592" spans="197:197" x14ac:dyDescent="0.35">
      <c r="GO592" s="65" t="str">
        <f>'EFH männliche Schüler'!B347</f>
        <v>M_Name289</v>
      </c>
    </row>
    <row r="593" spans="197:197" x14ac:dyDescent="0.35">
      <c r="GO593" s="65" t="str">
        <f>'EFH männliche Schüler'!B348</f>
        <v>M_Name290</v>
      </c>
    </row>
    <row r="594" spans="197:197" x14ac:dyDescent="0.35">
      <c r="GO594" s="65" t="str">
        <f>'EFH männliche Schüler'!B349</f>
        <v>M_Name291</v>
      </c>
    </row>
    <row r="595" spans="197:197" x14ac:dyDescent="0.35">
      <c r="GO595" s="65" t="str">
        <f>'EFH männliche Schüler'!B350</f>
        <v>M_Name292</v>
      </c>
    </row>
    <row r="596" spans="197:197" x14ac:dyDescent="0.35">
      <c r="GO596" s="65" t="str">
        <f>'EFH männliche Schüler'!B351</f>
        <v>M_Name293</v>
      </c>
    </row>
    <row r="597" spans="197:197" x14ac:dyDescent="0.35">
      <c r="GO597" s="65" t="str">
        <f>'EFH männliche Schüler'!B352</f>
        <v>M_Name294</v>
      </c>
    </row>
    <row r="598" spans="197:197" x14ac:dyDescent="0.35">
      <c r="GO598" s="65" t="str">
        <f>'EFH männliche Schüler'!B353</f>
        <v>M_Name295</v>
      </c>
    </row>
    <row r="599" spans="197:197" x14ac:dyDescent="0.35">
      <c r="GO599" s="65" t="str">
        <f>'EFH männliche Schüler'!B354</f>
        <v>M_Name296</v>
      </c>
    </row>
    <row r="600" spans="197:197" x14ac:dyDescent="0.35">
      <c r="GO600" s="65" t="str">
        <f>'EFH männliche Schüler'!B355</f>
        <v>M_Name297</v>
      </c>
    </row>
    <row r="601" spans="197:197" x14ac:dyDescent="0.35">
      <c r="GO601" s="65" t="str">
        <f>'EFH männliche Schüler'!B356</f>
        <v>M_Name298</v>
      </c>
    </row>
    <row r="602" spans="197:197" x14ac:dyDescent="0.35">
      <c r="GO602" s="65" t="str">
        <f>'EFH männliche Schüler'!B357</f>
        <v>M_Name299</v>
      </c>
    </row>
    <row r="603" spans="197:197" x14ac:dyDescent="0.35">
      <c r="GO603" s="65" t="str">
        <f>'EFH männliche Schüler'!B358</f>
        <v>M_Name300</v>
      </c>
    </row>
    <row r="604" spans="197:197" x14ac:dyDescent="0.35">
      <c r="GO604" s="65" t="str">
        <f>'EFH männliche Schüler'!B359</f>
        <v>M_Name301</v>
      </c>
    </row>
    <row r="605" spans="197:197" x14ac:dyDescent="0.35">
      <c r="GO605" s="1" t="str">
        <f>'EFH divers'!B59</f>
        <v>D_Name1</v>
      </c>
    </row>
    <row r="606" spans="197:197" x14ac:dyDescent="0.35">
      <c r="GO606" s="1" t="str">
        <f>'EFH divers'!B60</f>
        <v>D_Name2</v>
      </c>
    </row>
    <row r="607" spans="197:197" x14ac:dyDescent="0.35">
      <c r="GO607" s="1" t="str">
        <f>'EFH divers'!B61</f>
        <v>D_Name3</v>
      </c>
    </row>
    <row r="608" spans="197:197" x14ac:dyDescent="0.35">
      <c r="GO608" s="1" t="str">
        <f>'EFH divers'!B62</f>
        <v>D_Name4</v>
      </c>
    </row>
    <row r="609" spans="197:197" x14ac:dyDescent="0.35">
      <c r="GO609" s="1" t="str">
        <f>'EFH divers'!B63</f>
        <v>D_Name5</v>
      </c>
    </row>
    <row r="610" spans="197:197" x14ac:dyDescent="0.35">
      <c r="GO610" s="1" t="str">
        <f>'EFH divers'!B64</f>
        <v>D_Name6</v>
      </c>
    </row>
    <row r="611" spans="197:197" x14ac:dyDescent="0.35">
      <c r="GO611" s="1" t="str">
        <f>'EFH divers'!B65</f>
        <v>D_Name7</v>
      </c>
    </row>
    <row r="612" spans="197:197" x14ac:dyDescent="0.35">
      <c r="GO612" s="1" t="str">
        <f>'EFH divers'!B66</f>
        <v>D_Name8</v>
      </c>
    </row>
    <row r="613" spans="197:197" x14ac:dyDescent="0.35">
      <c r="GO613" s="1" t="str">
        <f>'EFH divers'!B67</f>
        <v>D_Name9</v>
      </c>
    </row>
    <row r="614" spans="197:197" x14ac:dyDescent="0.35">
      <c r="GO614" s="1" t="str">
        <f>'EFH divers'!B68</f>
        <v>D_Name10</v>
      </c>
    </row>
    <row r="615" spans="197:197" x14ac:dyDescent="0.35">
      <c r="GO615" s="1" t="str">
        <f>'EFH divers'!B69</f>
        <v>D_Name11</v>
      </c>
    </row>
    <row r="616" spans="197:197" x14ac:dyDescent="0.35">
      <c r="GO616" s="1" t="str">
        <f>'EFH divers'!B70</f>
        <v>D_Name12</v>
      </c>
    </row>
    <row r="617" spans="197:197" x14ac:dyDescent="0.35">
      <c r="GO617" s="1" t="str">
        <f>'EFH divers'!B71</f>
        <v>D_Name13</v>
      </c>
    </row>
    <row r="618" spans="197:197" x14ac:dyDescent="0.35">
      <c r="GO618" s="1" t="str">
        <f>'EFH divers'!B72</f>
        <v>D_Name14</v>
      </c>
    </row>
    <row r="619" spans="197:197" x14ac:dyDescent="0.35">
      <c r="GO619" s="1" t="str">
        <f>'EFH divers'!B73</f>
        <v>D_Name15</v>
      </c>
    </row>
    <row r="620" spans="197:197" x14ac:dyDescent="0.35">
      <c r="GO620" s="1" t="str">
        <f>'EFH divers'!B74</f>
        <v>D_Name16</v>
      </c>
    </row>
    <row r="621" spans="197:197" x14ac:dyDescent="0.35">
      <c r="GO621" s="1" t="str">
        <f>'EFH divers'!B75</f>
        <v>D_Name17</v>
      </c>
    </row>
    <row r="622" spans="197:197" x14ac:dyDescent="0.35">
      <c r="GO622" s="1" t="str">
        <f>'EFH divers'!B76</f>
        <v>D_Name18</v>
      </c>
    </row>
    <row r="623" spans="197:197" x14ac:dyDescent="0.35">
      <c r="GO623" s="1" t="str">
        <f>'EFH divers'!B77</f>
        <v>D_Name19</v>
      </c>
    </row>
    <row r="624" spans="197:197" x14ac:dyDescent="0.35">
      <c r="GO624" s="1" t="str">
        <f>'EFH divers'!B78</f>
        <v>D_Name20</v>
      </c>
    </row>
    <row r="625" spans="197:197" x14ac:dyDescent="0.35">
      <c r="GO625" s="1" t="str">
        <f>'EFH divers'!B79</f>
        <v>D_Name21</v>
      </c>
    </row>
    <row r="626" spans="197:197" x14ac:dyDescent="0.35">
      <c r="GO626" s="1" t="str">
        <f>'EFH divers'!B80</f>
        <v>D_Name22</v>
      </c>
    </row>
    <row r="627" spans="197:197" x14ac:dyDescent="0.35">
      <c r="GO627" s="1" t="str">
        <f>'EFH divers'!B81</f>
        <v>D_Name23</v>
      </c>
    </row>
    <row r="628" spans="197:197" x14ac:dyDescent="0.35">
      <c r="GO628" s="1" t="str">
        <f>'EFH divers'!B82</f>
        <v>D_Name24</v>
      </c>
    </row>
    <row r="629" spans="197:197" x14ac:dyDescent="0.35">
      <c r="GO629" s="1" t="str">
        <f>'EFH divers'!B83</f>
        <v>D_Name25</v>
      </c>
    </row>
    <row r="630" spans="197:197" x14ac:dyDescent="0.35">
      <c r="GO630" s="1" t="str">
        <f>'EFH divers'!B84</f>
        <v>D_Name26</v>
      </c>
    </row>
    <row r="631" spans="197:197" x14ac:dyDescent="0.35">
      <c r="GO631" s="1" t="str">
        <f>'EFH divers'!B85</f>
        <v>D_Name27</v>
      </c>
    </row>
    <row r="632" spans="197:197" x14ac:dyDescent="0.35">
      <c r="GO632" s="1" t="str">
        <f>'EFH divers'!B86</f>
        <v>D_Name28</v>
      </c>
    </row>
    <row r="633" spans="197:197" x14ac:dyDescent="0.35">
      <c r="GO633" s="1" t="str">
        <f>'EFH divers'!B87</f>
        <v>D_Name29</v>
      </c>
    </row>
    <row r="634" spans="197:197" x14ac:dyDescent="0.35">
      <c r="GO634" s="1" t="str">
        <f>'EFH divers'!B88</f>
        <v>D_Name30</v>
      </c>
    </row>
    <row r="635" spans="197:197" x14ac:dyDescent="0.35">
      <c r="GO635" s="1" t="str">
        <f>'EFH divers'!B89</f>
        <v>D_Name31</v>
      </c>
    </row>
    <row r="636" spans="197:197" x14ac:dyDescent="0.35">
      <c r="GO636" s="1" t="str">
        <f>'EFH divers'!B90</f>
        <v>D_Name32</v>
      </c>
    </row>
    <row r="637" spans="197:197" x14ac:dyDescent="0.35">
      <c r="GO637" s="1" t="str">
        <f>'EFH divers'!B91</f>
        <v>D_Name33</v>
      </c>
    </row>
    <row r="638" spans="197:197" x14ac:dyDescent="0.35">
      <c r="GO638" s="1" t="str">
        <f>'EFH divers'!B92</f>
        <v>D_Name34</v>
      </c>
    </row>
    <row r="639" spans="197:197" x14ac:dyDescent="0.35">
      <c r="GO639" s="1" t="str">
        <f>'EFH divers'!B93</f>
        <v>D_Name35</v>
      </c>
    </row>
    <row r="640" spans="197:197" x14ac:dyDescent="0.35">
      <c r="GO640" s="1" t="str">
        <f>'EFH divers'!B94</f>
        <v>D_Name36</v>
      </c>
    </row>
    <row r="641" spans="197:197" x14ac:dyDescent="0.35">
      <c r="GO641" s="1" t="str">
        <f>'EFH divers'!B95</f>
        <v>D_Name37</v>
      </c>
    </row>
    <row r="642" spans="197:197" x14ac:dyDescent="0.35">
      <c r="GO642" s="1" t="str">
        <f>'EFH divers'!B96</f>
        <v>D_Name38</v>
      </c>
    </row>
    <row r="643" spans="197:197" x14ac:dyDescent="0.35">
      <c r="GO643" s="1" t="str">
        <f>'EFH divers'!B97</f>
        <v>D_Name39</v>
      </c>
    </row>
    <row r="644" spans="197:197" x14ac:dyDescent="0.35">
      <c r="GO644" s="1" t="str">
        <f>'EFH divers'!B98</f>
        <v>D_Name40</v>
      </c>
    </row>
    <row r="645" spans="197:197" x14ac:dyDescent="0.35">
      <c r="GO645" s="1" t="str">
        <f>'EFH divers'!B99</f>
        <v>D_Name41</v>
      </c>
    </row>
    <row r="646" spans="197:197" x14ac:dyDescent="0.35">
      <c r="GO646" s="1" t="str">
        <f>'EFH divers'!B100</f>
        <v>D_Name42</v>
      </c>
    </row>
    <row r="647" spans="197:197" x14ac:dyDescent="0.35">
      <c r="GO647" s="1" t="str">
        <f>'EFH divers'!B101</f>
        <v>D_Name43</v>
      </c>
    </row>
    <row r="648" spans="197:197" x14ac:dyDescent="0.35">
      <c r="GO648" s="1" t="str">
        <f>'EFH divers'!B102</f>
        <v>D_Name44</v>
      </c>
    </row>
    <row r="649" spans="197:197" x14ac:dyDescent="0.35">
      <c r="GO649" s="1" t="str">
        <f>'EFH divers'!B103</f>
        <v>D_Name45</v>
      </c>
    </row>
    <row r="650" spans="197:197" x14ac:dyDescent="0.35">
      <c r="GO650" s="1" t="str">
        <f>'EFH divers'!B104</f>
        <v>D_Name46</v>
      </c>
    </row>
    <row r="651" spans="197:197" x14ac:dyDescent="0.35">
      <c r="GO651" s="1" t="str">
        <f>'EFH divers'!B105</f>
        <v>D_Name47</v>
      </c>
    </row>
    <row r="652" spans="197:197" x14ac:dyDescent="0.35">
      <c r="GO652" s="1" t="str">
        <f>'EFH divers'!B106</f>
        <v>D_Name48</v>
      </c>
    </row>
    <row r="653" spans="197:197" x14ac:dyDescent="0.35">
      <c r="GO653" s="1" t="str">
        <f>'EFH divers'!B107</f>
        <v>D_Name49</v>
      </c>
    </row>
    <row r="654" spans="197:197" x14ac:dyDescent="0.35">
      <c r="GO654" s="1" t="str">
        <f>'EFH divers'!B108</f>
        <v>D_Name50</v>
      </c>
    </row>
    <row r="655" spans="197:197" x14ac:dyDescent="0.35">
      <c r="GO655" s="1" t="str">
        <f>'EFH divers'!B109</f>
        <v>D_Name51</v>
      </c>
    </row>
    <row r="656" spans="197:197" x14ac:dyDescent="0.35">
      <c r="GO656" s="1" t="str">
        <f>'EFH divers'!B110</f>
        <v>D_Name52</v>
      </c>
    </row>
    <row r="657" spans="197:197" x14ac:dyDescent="0.35">
      <c r="GO657" s="1" t="str">
        <f>'EFH divers'!B111</f>
        <v>D_Name53</v>
      </c>
    </row>
    <row r="658" spans="197:197" x14ac:dyDescent="0.35">
      <c r="GO658" s="1" t="str">
        <f>'EFH divers'!B112</f>
        <v>D_Name54</v>
      </c>
    </row>
    <row r="659" spans="197:197" x14ac:dyDescent="0.35">
      <c r="GO659" s="1" t="str">
        <f>'EFH divers'!B113</f>
        <v>D_Name55</v>
      </c>
    </row>
    <row r="660" spans="197:197" x14ac:dyDescent="0.35">
      <c r="GO660" s="1" t="str">
        <f>'EFH divers'!B114</f>
        <v>D_Name56</v>
      </c>
    </row>
    <row r="661" spans="197:197" x14ac:dyDescent="0.35">
      <c r="GO661" s="1" t="str">
        <f>'EFH divers'!B115</f>
        <v>D_Name57</v>
      </c>
    </row>
    <row r="662" spans="197:197" x14ac:dyDescent="0.35">
      <c r="GO662" s="1" t="str">
        <f>'EFH divers'!B116</f>
        <v>D_Name58</v>
      </c>
    </row>
    <row r="663" spans="197:197" x14ac:dyDescent="0.35">
      <c r="GO663" s="1" t="str">
        <f>'EFH divers'!B117</f>
        <v>D_Name59</v>
      </c>
    </row>
    <row r="664" spans="197:197" x14ac:dyDescent="0.35">
      <c r="GO664" s="1" t="str">
        <f>'EFH divers'!B118</f>
        <v>D_Name60</v>
      </c>
    </row>
    <row r="665" spans="197:197" x14ac:dyDescent="0.35">
      <c r="GO665" s="1" t="str">
        <f>'EFH divers'!B119</f>
        <v>D_Name61</v>
      </c>
    </row>
    <row r="666" spans="197:197" x14ac:dyDescent="0.35">
      <c r="GO666" s="1" t="str">
        <f>'EFH divers'!B120</f>
        <v>D_Name62</v>
      </c>
    </row>
    <row r="667" spans="197:197" x14ac:dyDescent="0.35">
      <c r="GO667" s="1" t="str">
        <f>'EFH divers'!B121</f>
        <v>D_Name63</v>
      </c>
    </row>
    <row r="668" spans="197:197" x14ac:dyDescent="0.35">
      <c r="GO668" s="1" t="str">
        <f>'EFH divers'!B122</f>
        <v>D_Name64</v>
      </c>
    </row>
    <row r="669" spans="197:197" x14ac:dyDescent="0.35">
      <c r="GO669" s="1" t="str">
        <f>'EFH divers'!B123</f>
        <v>D_Name65</v>
      </c>
    </row>
    <row r="670" spans="197:197" x14ac:dyDescent="0.35">
      <c r="GO670" s="1" t="str">
        <f>'EFH divers'!B124</f>
        <v>D_Name66</v>
      </c>
    </row>
    <row r="671" spans="197:197" x14ac:dyDescent="0.35">
      <c r="GO671" s="1" t="str">
        <f>'EFH divers'!B125</f>
        <v>D_Name67</v>
      </c>
    </row>
    <row r="672" spans="197:197" x14ac:dyDescent="0.35">
      <c r="GO672" s="1" t="str">
        <f>'EFH divers'!B126</f>
        <v>D_Name68</v>
      </c>
    </row>
    <row r="673" spans="197:197" x14ac:dyDescent="0.35">
      <c r="GO673" s="1" t="str">
        <f>'EFH divers'!B127</f>
        <v>D_Name69</v>
      </c>
    </row>
    <row r="674" spans="197:197" x14ac:dyDescent="0.35">
      <c r="GO674" s="1" t="str">
        <f>'EFH divers'!B128</f>
        <v>D_Name70</v>
      </c>
    </row>
    <row r="675" spans="197:197" x14ac:dyDescent="0.35">
      <c r="GO675" s="1" t="str">
        <f>'EFH divers'!B129</f>
        <v>D_Name71</v>
      </c>
    </row>
    <row r="676" spans="197:197" x14ac:dyDescent="0.35">
      <c r="GO676" s="1" t="str">
        <f>'EFH divers'!B130</f>
        <v>D_Name72</v>
      </c>
    </row>
    <row r="677" spans="197:197" x14ac:dyDescent="0.35">
      <c r="GO677" s="1" t="str">
        <f>'EFH divers'!B131</f>
        <v>D_Name73</v>
      </c>
    </row>
    <row r="678" spans="197:197" x14ac:dyDescent="0.35">
      <c r="GO678" s="1" t="str">
        <f>'EFH divers'!B132</f>
        <v>D_Name74</v>
      </c>
    </row>
    <row r="679" spans="197:197" x14ac:dyDescent="0.35">
      <c r="GO679" s="1" t="str">
        <f>'EFH divers'!B133</f>
        <v>D_Name75</v>
      </c>
    </row>
    <row r="680" spans="197:197" x14ac:dyDescent="0.35">
      <c r="GO680" s="1" t="str">
        <f>'EFH divers'!B134</f>
        <v>D_Name76</v>
      </c>
    </row>
    <row r="681" spans="197:197" x14ac:dyDescent="0.35">
      <c r="GO681" s="1" t="str">
        <f>'EFH divers'!B135</f>
        <v>D_Name77</v>
      </c>
    </row>
    <row r="682" spans="197:197" x14ac:dyDescent="0.35">
      <c r="GO682" s="1" t="str">
        <f>'EFH divers'!B136</f>
        <v>D_Name78</v>
      </c>
    </row>
    <row r="683" spans="197:197" x14ac:dyDescent="0.35">
      <c r="GO683" s="1" t="str">
        <f>'EFH divers'!B137</f>
        <v>D_Name79</v>
      </c>
    </row>
    <row r="684" spans="197:197" x14ac:dyDescent="0.35">
      <c r="GO684" s="1" t="str">
        <f>'EFH divers'!B138</f>
        <v>D_Name80</v>
      </c>
    </row>
    <row r="685" spans="197:197" x14ac:dyDescent="0.35">
      <c r="GO685" s="1" t="str">
        <f>'EFH divers'!B139</f>
        <v>D_Name81</v>
      </c>
    </row>
    <row r="686" spans="197:197" x14ac:dyDescent="0.35">
      <c r="GO686" s="1" t="str">
        <f>'EFH divers'!B140</f>
        <v>D_Name82</v>
      </c>
    </row>
    <row r="687" spans="197:197" x14ac:dyDescent="0.35">
      <c r="GO687" s="1" t="str">
        <f>'EFH divers'!B141</f>
        <v>D_Name83</v>
      </c>
    </row>
    <row r="688" spans="197:197" x14ac:dyDescent="0.35">
      <c r="GO688" s="1" t="str">
        <f>'EFH divers'!B142</f>
        <v>D_Name84</v>
      </c>
    </row>
    <row r="689" spans="197:197" x14ac:dyDescent="0.35">
      <c r="GO689" s="1" t="str">
        <f>'EFH divers'!B143</f>
        <v>D_Name85</v>
      </c>
    </row>
    <row r="690" spans="197:197" x14ac:dyDescent="0.35">
      <c r="GO690" s="1" t="str">
        <f>'EFH divers'!B144</f>
        <v>D_Name86</v>
      </c>
    </row>
    <row r="691" spans="197:197" x14ac:dyDescent="0.35">
      <c r="GO691" s="1" t="str">
        <f>'EFH divers'!B145</f>
        <v>D_Name87</v>
      </c>
    </row>
    <row r="692" spans="197:197" x14ac:dyDescent="0.35">
      <c r="GO692" s="1" t="str">
        <f>'EFH divers'!B146</f>
        <v>D_Name88</v>
      </c>
    </row>
    <row r="693" spans="197:197" x14ac:dyDescent="0.35">
      <c r="GO693" s="1" t="str">
        <f>'EFH divers'!B147</f>
        <v>D_Name89</v>
      </c>
    </row>
    <row r="694" spans="197:197" x14ac:dyDescent="0.35">
      <c r="GO694" s="1" t="str">
        <f>'EFH divers'!B148</f>
        <v>D_Name90</v>
      </c>
    </row>
    <row r="695" spans="197:197" x14ac:dyDescent="0.35">
      <c r="GO695" s="1" t="str">
        <f>'EFH divers'!B149</f>
        <v>D_Name91</v>
      </c>
    </row>
    <row r="696" spans="197:197" x14ac:dyDescent="0.35">
      <c r="GO696" s="1" t="str">
        <f>'EFH divers'!B150</f>
        <v>D_Name92</v>
      </c>
    </row>
    <row r="697" spans="197:197" x14ac:dyDescent="0.35">
      <c r="GO697" s="1" t="str">
        <f>'EFH divers'!B151</f>
        <v>D_Name93</v>
      </c>
    </row>
    <row r="698" spans="197:197" x14ac:dyDescent="0.35">
      <c r="GO698" s="1" t="str">
        <f>'EFH divers'!B152</f>
        <v>D_Name94</v>
      </c>
    </row>
    <row r="699" spans="197:197" x14ac:dyDescent="0.35">
      <c r="GO699" s="1" t="str">
        <f>'EFH divers'!B153</f>
        <v>D_Name95</v>
      </c>
    </row>
    <row r="700" spans="197:197" x14ac:dyDescent="0.35">
      <c r="GO700" s="1" t="str">
        <f>'EFH divers'!B154</f>
        <v>D_Name96</v>
      </c>
    </row>
    <row r="701" spans="197:197" x14ac:dyDescent="0.35">
      <c r="GO701" s="1" t="str">
        <f>'EFH divers'!B155</f>
        <v>D_Name97</v>
      </c>
    </row>
    <row r="702" spans="197:197" x14ac:dyDescent="0.35">
      <c r="GO702" s="1" t="str">
        <f>'EFH divers'!B156</f>
        <v>D_Name98</v>
      </c>
    </row>
    <row r="703" spans="197:197" x14ac:dyDescent="0.35">
      <c r="GO703" s="1" t="str">
        <f>'EFH divers'!B157</f>
        <v>D_Name99</v>
      </c>
    </row>
    <row r="704" spans="197:197" x14ac:dyDescent="0.35">
      <c r="GO704" s="1" t="str">
        <f>'EFH divers'!B158</f>
        <v>D_Name100</v>
      </c>
    </row>
    <row r="705" spans="197:197" x14ac:dyDescent="0.35">
      <c r="GO705" s="1" t="str">
        <f>'EFH divers'!B159</f>
        <v>D_Name101</v>
      </c>
    </row>
    <row r="706" spans="197:197" x14ac:dyDescent="0.35">
      <c r="GO706" s="1" t="str">
        <f>'EFH divers'!B160</f>
        <v>D_Name102</v>
      </c>
    </row>
    <row r="707" spans="197:197" x14ac:dyDescent="0.35">
      <c r="GO707" s="1" t="str">
        <f>'EFH divers'!B161</f>
        <v>D_Name103</v>
      </c>
    </row>
    <row r="708" spans="197:197" x14ac:dyDescent="0.35">
      <c r="GO708" s="1" t="str">
        <f>'EFH divers'!B162</f>
        <v>D_Name104</v>
      </c>
    </row>
    <row r="709" spans="197:197" x14ac:dyDescent="0.35">
      <c r="GO709" s="1" t="str">
        <f>'EFH divers'!B163</f>
        <v>D_Name105</v>
      </c>
    </row>
    <row r="710" spans="197:197" x14ac:dyDescent="0.35">
      <c r="GO710" s="1" t="str">
        <f>'EFH divers'!B164</f>
        <v>D_Name106</v>
      </c>
    </row>
    <row r="711" spans="197:197" x14ac:dyDescent="0.35">
      <c r="GO711" s="1" t="str">
        <f>'EFH divers'!B165</f>
        <v>D_Name107</v>
      </c>
    </row>
    <row r="712" spans="197:197" x14ac:dyDescent="0.35">
      <c r="GO712" s="1" t="str">
        <f>'EFH divers'!B166</f>
        <v>D_Name108</v>
      </c>
    </row>
    <row r="713" spans="197:197" x14ac:dyDescent="0.35">
      <c r="GO713" s="1" t="str">
        <f>'EFH divers'!B167</f>
        <v>D_Name109</v>
      </c>
    </row>
    <row r="714" spans="197:197" x14ac:dyDescent="0.35">
      <c r="GO714" s="1" t="str">
        <f>'EFH divers'!B168</f>
        <v>D_Name110</v>
      </c>
    </row>
    <row r="715" spans="197:197" x14ac:dyDescent="0.35">
      <c r="GO715" s="1" t="str">
        <f>'EFH divers'!B169</f>
        <v>D_Name111</v>
      </c>
    </row>
    <row r="716" spans="197:197" x14ac:dyDescent="0.35">
      <c r="GO716" s="1" t="str">
        <f>'EFH divers'!B170</f>
        <v>D_Name112</v>
      </c>
    </row>
    <row r="717" spans="197:197" x14ac:dyDescent="0.35">
      <c r="GO717" s="1" t="str">
        <f>'EFH divers'!B171</f>
        <v>D_Name113</v>
      </c>
    </row>
    <row r="718" spans="197:197" x14ac:dyDescent="0.35">
      <c r="GO718" s="1" t="str">
        <f>'EFH divers'!B172</f>
        <v>D_Name114</v>
      </c>
    </row>
    <row r="719" spans="197:197" x14ac:dyDescent="0.35">
      <c r="GO719" s="1" t="str">
        <f>'EFH divers'!B173</f>
        <v>D_Name115</v>
      </c>
    </row>
    <row r="720" spans="197:197" x14ac:dyDescent="0.35">
      <c r="GO720" s="1" t="str">
        <f>'EFH divers'!B174</f>
        <v>D_Name116</v>
      </c>
    </row>
    <row r="721" spans="197:197" x14ac:dyDescent="0.35">
      <c r="GO721" s="1" t="str">
        <f>'EFH divers'!B175</f>
        <v>D_Name117</v>
      </c>
    </row>
    <row r="722" spans="197:197" x14ac:dyDescent="0.35">
      <c r="GO722" s="1" t="str">
        <f>'EFH divers'!B176</f>
        <v>D_Name118</v>
      </c>
    </row>
    <row r="723" spans="197:197" x14ac:dyDescent="0.35">
      <c r="GO723" s="1" t="str">
        <f>'EFH divers'!B177</f>
        <v>D_Name119</v>
      </c>
    </row>
    <row r="724" spans="197:197" x14ac:dyDescent="0.35">
      <c r="GO724" s="1" t="str">
        <f>'EFH divers'!B178</f>
        <v>D_Name120</v>
      </c>
    </row>
    <row r="725" spans="197:197" x14ac:dyDescent="0.35">
      <c r="GO725" s="1" t="str">
        <f>'EFH divers'!B179</f>
        <v>D_Name121</v>
      </c>
    </row>
    <row r="726" spans="197:197" x14ac:dyDescent="0.35">
      <c r="GO726" s="1" t="str">
        <f>'EFH divers'!B180</f>
        <v>D_Name122</v>
      </c>
    </row>
    <row r="727" spans="197:197" x14ac:dyDescent="0.35">
      <c r="GO727" s="1" t="str">
        <f>'EFH divers'!B181</f>
        <v>D_Name123</v>
      </c>
    </row>
    <row r="728" spans="197:197" x14ac:dyDescent="0.35">
      <c r="GO728" s="1" t="str">
        <f>'EFH divers'!B182</f>
        <v>D_Name124</v>
      </c>
    </row>
    <row r="729" spans="197:197" x14ac:dyDescent="0.35">
      <c r="GO729" s="1" t="str">
        <f>'EFH divers'!B183</f>
        <v>D_Name125</v>
      </c>
    </row>
    <row r="730" spans="197:197" x14ac:dyDescent="0.35">
      <c r="GO730" s="1" t="str">
        <f>'EFH divers'!B184</f>
        <v>D_Name126</v>
      </c>
    </row>
    <row r="731" spans="197:197" x14ac:dyDescent="0.35">
      <c r="GO731" s="1" t="str">
        <f>'EFH divers'!B185</f>
        <v>D_Name127</v>
      </c>
    </row>
    <row r="732" spans="197:197" x14ac:dyDescent="0.35">
      <c r="GO732" s="1" t="str">
        <f>'EFH divers'!B186</f>
        <v>D_Name128</v>
      </c>
    </row>
    <row r="733" spans="197:197" x14ac:dyDescent="0.35">
      <c r="GO733" s="1" t="str">
        <f>'EFH divers'!B187</f>
        <v>D_Name129</v>
      </c>
    </row>
    <row r="734" spans="197:197" x14ac:dyDescent="0.35">
      <c r="GO734" s="1" t="str">
        <f>'EFH divers'!B188</f>
        <v>D_Name130</v>
      </c>
    </row>
    <row r="735" spans="197:197" x14ac:dyDescent="0.35">
      <c r="GO735" s="1" t="str">
        <f>'EFH divers'!B189</f>
        <v>D_Name131</v>
      </c>
    </row>
    <row r="736" spans="197:197" x14ac:dyDescent="0.35">
      <c r="GO736" s="1" t="str">
        <f>'EFH divers'!B190</f>
        <v>D_Name132</v>
      </c>
    </row>
    <row r="737" spans="197:197" x14ac:dyDescent="0.35">
      <c r="GO737" s="1" t="str">
        <f>'EFH divers'!B191</f>
        <v>D_Name133</v>
      </c>
    </row>
    <row r="738" spans="197:197" x14ac:dyDescent="0.35">
      <c r="GO738" s="1" t="str">
        <f>'EFH divers'!B192</f>
        <v>D_Name134</v>
      </c>
    </row>
    <row r="739" spans="197:197" x14ac:dyDescent="0.35">
      <c r="GO739" s="1" t="str">
        <f>'EFH divers'!B193</f>
        <v>D_Name135</v>
      </c>
    </row>
    <row r="740" spans="197:197" x14ac:dyDescent="0.35">
      <c r="GO740" s="1" t="str">
        <f>'EFH divers'!B194</f>
        <v>D_Name136</v>
      </c>
    </row>
    <row r="741" spans="197:197" x14ac:dyDescent="0.35">
      <c r="GO741" s="1" t="str">
        <f>'EFH divers'!B195</f>
        <v>D_Name137</v>
      </c>
    </row>
    <row r="742" spans="197:197" x14ac:dyDescent="0.35">
      <c r="GO742" s="1" t="str">
        <f>'EFH divers'!B196</f>
        <v>D_Name138</v>
      </c>
    </row>
    <row r="743" spans="197:197" x14ac:dyDescent="0.35">
      <c r="GO743" s="1" t="str">
        <f>'EFH divers'!B197</f>
        <v>D_Name139</v>
      </c>
    </row>
    <row r="744" spans="197:197" x14ac:dyDescent="0.35">
      <c r="GO744" s="1" t="str">
        <f>'EFH divers'!B198</f>
        <v>D_Name140</v>
      </c>
    </row>
    <row r="745" spans="197:197" x14ac:dyDescent="0.35">
      <c r="GO745" s="1" t="str">
        <f>'EFH divers'!B199</f>
        <v>D_Name141</v>
      </c>
    </row>
    <row r="746" spans="197:197" x14ac:dyDescent="0.35">
      <c r="GO746" s="1" t="str">
        <f>'EFH divers'!B200</f>
        <v>D_Name142</v>
      </c>
    </row>
    <row r="747" spans="197:197" x14ac:dyDescent="0.35">
      <c r="GO747" s="1" t="str">
        <f>'EFH divers'!B201</f>
        <v>D_Name143</v>
      </c>
    </row>
    <row r="748" spans="197:197" x14ac:dyDescent="0.35">
      <c r="GO748" s="1" t="str">
        <f>'EFH divers'!B202</f>
        <v>D_Name144</v>
      </c>
    </row>
    <row r="749" spans="197:197" x14ac:dyDescent="0.35">
      <c r="GO749" s="1" t="str">
        <f>'EFH divers'!B203</f>
        <v>D_Name145</v>
      </c>
    </row>
    <row r="750" spans="197:197" x14ac:dyDescent="0.35">
      <c r="GO750" s="1" t="str">
        <f>'EFH divers'!B204</f>
        <v>D_Name146</v>
      </c>
    </row>
    <row r="751" spans="197:197" x14ac:dyDescent="0.35">
      <c r="GO751" s="1" t="str">
        <f>'EFH divers'!B205</f>
        <v>D_Name147</v>
      </c>
    </row>
    <row r="752" spans="197:197" x14ac:dyDescent="0.35">
      <c r="GO752" s="1" t="str">
        <f>'EFH divers'!B206</f>
        <v>D_Name148</v>
      </c>
    </row>
    <row r="753" spans="197:197" x14ac:dyDescent="0.35">
      <c r="GO753" s="1" t="str">
        <f>'EFH divers'!B207</f>
        <v>D_Name149</v>
      </c>
    </row>
    <row r="754" spans="197:197" x14ac:dyDescent="0.35">
      <c r="GO754" s="1" t="str">
        <f>'EFH divers'!B208</f>
        <v>D_Name150</v>
      </c>
    </row>
    <row r="755" spans="197:197" x14ac:dyDescent="0.35">
      <c r="GO755" s="1" t="str">
        <f>'EFH divers'!B209</f>
        <v>D_Name151</v>
      </c>
    </row>
    <row r="756" spans="197:197" x14ac:dyDescent="0.35">
      <c r="GO756" s="1" t="str">
        <f>'EFH divers'!B210</f>
        <v>D_Name152</v>
      </c>
    </row>
    <row r="757" spans="197:197" x14ac:dyDescent="0.35">
      <c r="GO757" s="1" t="str">
        <f>'EFH divers'!B211</f>
        <v>D_Name153</v>
      </c>
    </row>
    <row r="758" spans="197:197" x14ac:dyDescent="0.35">
      <c r="GO758" s="1" t="str">
        <f>'EFH divers'!B212</f>
        <v>D_Name154</v>
      </c>
    </row>
    <row r="759" spans="197:197" x14ac:dyDescent="0.35">
      <c r="GO759" s="1" t="str">
        <f>'EFH divers'!B213</f>
        <v>D_Name155</v>
      </c>
    </row>
    <row r="760" spans="197:197" x14ac:dyDescent="0.35">
      <c r="GO760" s="1" t="str">
        <f>'EFH divers'!B214</f>
        <v>D_Name156</v>
      </c>
    </row>
    <row r="761" spans="197:197" x14ac:dyDescent="0.35">
      <c r="GO761" s="1" t="str">
        <f>'EFH divers'!B215</f>
        <v>D_Name157</v>
      </c>
    </row>
    <row r="762" spans="197:197" x14ac:dyDescent="0.35">
      <c r="GO762" s="1" t="str">
        <f>'EFH divers'!B216</f>
        <v>D_Name158</v>
      </c>
    </row>
    <row r="763" spans="197:197" x14ac:dyDescent="0.35">
      <c r="GO763" s="1" t="str">
        <f>'EFH divers'!B217</f>
        <v>D_Name159</v>
      </c>
    </row>
    <row r="764" spans="197:197" x14ac:dyDescent="0.35">
      <c r="GO764" s="1" t="str">
        <f>'EFH divers'!B218</f>
        <v>D_Name160</v>
      </c>
    </row>
    <row r="765" spans="197:197" x14ac:dyDescent="0.35">
      <c r="GO765" s="1" t="str">
        <f>'EFH divers'!B219</f>
        <v>D_Name161</v>
      </c>
    </row>
    <row r="766" spans="197:197" x14ac:dyDescent="0.35">
      <c r="GO766" s="1" t="str">
        <f>'EFH divers'!B220</f>
        <v>D_Name162</v>
      </c>
    </row>
    <row r="767" spans="197:197" x14ac:dyDescent="0.35">
      <c r="GO767" s="1" t="str">
        <f>'EFH divers'!B221</f>
        <v>D_Name163</v>
      </c>
    </row>
    <row r="768" spans="197:197" x14ac:dyDescent="0.35">
      <c r="GO768" s="1" t="str">
        <f>'EFH divers'!B222</f>
        <v>D_Name164</v>
      </c>
    </row>
    <row r="769" spans="197:197" x14ac:dyDescent="0.35">
      <c r="GO769" s="1" t="str">
        <f>'EFH divers'!B223</f>
        <v>D_Name165</v>
      </c>
    </row>
    <row r="770" spans="197:197" x14ac:dyDescent="0.35">
      <c r="GO770" s="1" t="str">
        <f>'EFH divers'!B224</f>
        <v>D_Name166</v>
      </c>
    </row>
    <row r="771" spans="197:197" x14ac:dyDescent="0.35">
      <c r="GO771" s="1" t="str">
        <f>'EFH divers'!B225</f>
        <v>D_Name167</v>
      </c>
    </row>
    <row r="772" spans="197:197" x14ac:dyDescent="0.35">
      <c r="GO772" s="1" t="str">
        <f>'EFH divers'!B226</f>
        <v>D_Name168</v>
      </c>
    </row>
    <row r="773" spans="197:197" x14ac:dyDescent="0.35">
      <c r="GO773" s="1" t="str">
        <f>'EFH divers'!B227</f>
        <v>D_Name169</v>
      </c>
    </row>
    <row r="774" spans="197:197" x14ac:dyDescent="0.35">
      <c r="GO774" s="1" t="str">
        <f>'EFH divers'!B228</f>
        <v>D_Name170</v>
      </c>
    </row>
    <row r="775" spans="197:197" x14ac:dyDescent="0.35">
      <c r="GO775" s="1" t="str">
        <f>'EFH divers'!B229</f>
        <v>D_Name171</v>
      </c>
    </row>
    <row r="776" spans="197:197" x14ac:dyDescent="0.35">
      <c r="GO776" s="1" t="str">
        <f>'EFH divers'!B230</f>
        <v>D_Name172</v>
      </c>
    </row>
    <row r="777" spans="197:197" x14ac:dyDescent="0.35">
      <c r="GO777" s="1" t="str">
        <f>'EFH divers'!B231</f>
        <v>D_Name173</v>
      </c>
    </row>
    <row r="778" spans="197:197" x14ac:dyDescent="0.35">
      <c r="GO778" s="1" t="str">
        <f>'EFH divers'!B232</f>
        <v>D_Name174</v>
      </c>
    </row>
    <row r="779" spans="197:197" x14ac:dyDescent="0.35">
      <c r="GO779" s="1" t="str">
        <f>'EFH divers'!B233</f>
        <v>D_Name175</v>
      </c>
    </row>
    <row r="780" spans="197:197" x14ac:dyDescent="0.35">
      <c r="GO780" s="1" t="str">
        <f>'EFH divers'!B234</f>
        <v>D_Name176</v>
      </c>
    </row>
    <row r="781" spans="197:197" x14ac:dyDescent="0.35">
      <c r="GO781" s="1" t="str">
        <f>'EFH divers'!B235</f>
        <v>D_Name177</v>
      </c>
    </row>
    <row r="782" spans="197:197" x14ac:dyDescent="0.35">
      <c r="GO782" s="1" t="str">
        <f>'EFH divers'!B236</f>
        <v>D_Name178</v>
      </c>
    </row>
    <row r="783" spans="197:197" x14ac:dyDescent="0.35">
      <c r="GO783" s="1" t="str">
        <f>'EFH divers'!B237</f>
        <v>D_Name179</v>
      </c>
    </row>
    <row r="784" spans="197:197" x14ac:dyDescent="0.35">
      <c r="GO784" s="1" t="str">
        <f>'EFH divers'!B238</f>
        <v>D_Name180</v>
      </c>
    </row>
    <row r="785" spans="197:197" x14ac:dyDescent="0.35">
      <c r="GO785" s="1" t="str">
        <f>'EFH divers'!B239</f>
        <v>D_Name181</v>
      </c>
    </row>
    <row r="786" spans="197:197" x14ac:dyDescent="0.35">
      <c r="GO786" s="1" t="str">
        <f>'EFH divers'!B240</f>
        <v>D_Name182</v>
      </c>
    </row>
    <row r="787" spans="197:197" x14ac:dyDescent="0.35">
      <c r="GO787" s="1" t="str">
        <f>'EFH divers'!B241</f>
        <v>D_Name183</v>
      </c>
    </row>
    <row r="788" spans="197:197" x14ac:dyDescent="0.35">
      <c r="GO788" s="1" t="str">
        <f>'EFH divers'!B242</f>
        <v>D_Name184</v>
      </c>
    </row>
    <row r="789" spans="197:197" x14ac:dyDescent="0.35">
      <c r="GO789" s="1" t="str">
        <f>'EFH divers'!B243</f>
        <v>D_Name185</v>
      </c>
    </row>
    <row r="790" spans="197:197" x14ac:dyDescent="0.35">
      <c r="GO790" s="1" t="str">
        <f>'EFH divers'!B244</f>
        <v>D_Name186</v>
      </c>
    </row>
    <row r="791" spans="197:197" x14ac:dyDescent="0.35">
      <c r="GO791" s="1" t="str">
        <f>'EFH divers'!B245</f>
        <v>D_Name187</v>
      </c>
    </row>
    <row r="792" spans="197:197" x14ac:dyDescent="0.35">
      <c r="GO792" s="1" t="str">
        <f>'EFH divers'!B246</f>
        <v>D_Name188</v>
      </c>
    </row>
    <row r="793" spans="197:197" x14ac:dyDescent="0.35">
      <c r="GO793" s="1" t="str">
        <f>'EFH divers'!B247</f>
        <v>D_Name189</v>
      </c>
    </row>
    <row r="794" spans="197:197" x14ac:dyDescent="0.35">
      <c r="GO794" s="1" t="str">
        <f>'EFH divers'!B248</f>
        <v>D_Name190</v>
      </c>
    </row>
    <row r="795" spans="197:197" x14ac:dyDescent="0.35">
      <c r="GO795" s="1" t="str">
        <f>'EFH divers'!B249</f>
        <v>D_Name191</v>
      </c>
    </row>
    <row r="796" spans="197:197" x14ac:dyDescent="0.35">
      <c r="GO796" s="1" t="str">
        <f>'EFH divers'!B250</f>
        <v>D_Name192</v>
      </c>
    </row>
    <row r="797" spans="197:197" x14ac:dyDescent="0.35">
      <c r="GO797" s="1" t="str">
        <f>'EFH divers'!B251</f>
        <v>D_Name193</v>
      </c>
    </row>
    <row r="798" spans="197:197" x14ac:dyDescent="0.35">
      <c r="GO798" s="1" t="str">
        <f>'EFH divers'!B252</f>
        <v>D_Name194</v>
      </c>
    </row>
    <row r="799" spans="197:197" x14ac:dyDescent="0.35">
      <c r="GO799" s="1" t="str">
        <f>'EFH divers'!B253</f>
        <v>D_Name195</v>
      </c>
    </row>
    <row r="800" spans="197:197" x14ac:dyDescent="0.35">
      <c r="GO800" s="1" t="str">
        <f>'EFH divers'!B254</f>
        <v>D_Name196</v>
      </c>
    </row>
    <row r="801" spans="197:197" x14ac:dyDescent="0.35">
      <c r="GO801" s="1" t="str">
        <f>'EFH divers'!B255</f>
        <v>D_Name197</v>
      </c>
    </row>
    <row r="802" spans="197:197" x14ac:dyDescent="0.35">
      <c r="GO802" s="1" t="str">
        <f>'EFH divers'!B256</f>
        <v>D_Name198</v>
      </c>
    </row>
    <row r="803" spans="197:197" x14ac:dyDescent="0.35">
      <c r="GO803" s="1" t="str">
        <f>'EFH divers'!B257</f>
        <v>D_Name199</v>
      </c>
    </row>
    <row r="804" spans="197:197" x14ac:dyDescent="0.35">
      <c r="GO804" s="1" t="str">
        <f>'EFH divers'!B258</f>
        <v>D_Name200</v>
      </c>
    </row>
    <row r="805" spans="197:197" x14ac:dyDescent="0.35">
      <c r="GO805" s="1" t="str">
        <f>'EFH divers'!B259</f>
        <v>D_Name201</v>
      </c>
    </row>
    <row r="806" spans="197:197" x14ac:dyDescent="0.35">
      <c r="GO806" s="1" t="str">
        <f>'EFH divers'!B260</f>
        <v>D_Name202</v>
      </c>
    </row>
    <row r="807" spans="197:197" x14ac:dyDescent="0.35">
      <c r="GO807" s="1" t="str">
        <f>'EFH divers'!B261</f>
        <v>D_Name203</v>
      </c>
    </row>
    <row r="808" spans="197:197" x14ac:dyDescent="0.35">
      <c r="GO808" s="1" t="str">
        <f>'EFH divers'!B262</f>
        <v>D_Name204</v>
      </c>
    </row>
    <row r="809" spans="197:197" x14ac:dyDescent="0.35">
      <c r="GO809" s="1" t="str">
        <f>'EFH divers'!B263</f>
        <v>D_Name205</v>
      </c>
    </row>
    <row r="810" spans="197:197" x14ac:dyDescent="0.35">
      <c r="GO810" s="1" t="str">
        <f>'EFH divers'!B264</f>
        <v>D_Name206</v>
      </c>
    </row>
    <row r="811" spans="197:197" x14ac:dyDescent="0.35">
      <c r="GO811" s="1" t="str">
        <f>'EFH divers'!B265</f>
        <v>D_Name207</v>
      </c>
    </row>
    <row r="812" spans="197:197" x14ac:dyDescent="0.35">
      <c r="GO812" s="1" t="str">
        <f>'EFH divers'!B266</f>
        <v>D_Name208</v>
      </c>
    </row>
    <row r="813" spans="197:197" x14ac:dyDescent="0.35">
      <c r="GO813" s="1" t="str">
        <f>'EFH divers'!B267</f>
        <v>D_Name209</v>
      </c>
    </row>
    <row r="814" spans="197:197" x14ac:dyDescent="0.35">
      <c r="GO814" s="1" t="str">
        <f>'EFH divers'!B268</f>
        <v>D_Name210</v>
      </c>
    </row>
    <row r="815" spans="197:197" x14ac:dyDescent="0.35">
      <c r="GO815" s="1" t="str">
        <f>'EFH divers'!B269</f>
        <v>D_Name211</v>
      </c>
    </row>
    <row r="816" spans="197:197" x14ac:dyDescent="0.35">
      <c r="GO816" s="1" t="str">
        <f>'EFH divers'!B270</f>
        <v>D_Name212</v>
      </c>
    </row>
    <row r="817" spans="197:197" x14ac:dyDescent="0.35">
      <c r="GO817" s="1" t="str">
        <f>'EFH divers'!B271</f>
        <v>D_Name213</v>
      </c>
    </row>
    <row r="818" spans="197:197" x14ac:dyDescent="0.35">
      <c r="GO818" s="1" t="str">
        <f>'EFH divers'!B272</f>
        <v>D_Name214</v>
      </c>
    </row>
    <row r="819" spans="197:197" x14ac:dyDescent="0.35">
      <c r="GO819" s="1" t="str">
        <f>'EFH divers'!B273</f>
        <v>D_Name215</v>
      </c>
    </row>
    <row r="820" spans="197:197" x14ac:dyDescent="0.35">
      <c r="GO820" s="1" t="str">
        <f>'EFH divers'!B274</f>
        <v>D_Name216</v>
      </c>
    </row>
    <row r="821" spans="197:197" x14ac:dyDescent="0.35">
      <c r="GO821" s="1" t="str">
        <f>'EFH divers'!B275</f>
        <v>D_Name217</v>
      </c>
    </row>
    <row r="822" spans="197:197" x14ac:dyDescent="0.35">
      <c r="GO822" s="1" t="str">
        <f>'EFH divers'!B276</f>
        <v>D_Name218</v>
      </c>
    </row>
    <row r="823" spans="197:197" x14ac:dyDescent="0.35">
      <c r="GO823" s="1" t="str">
        <f>'EFH divers'!B277</f>
        <v>D_Name219</v>
      </c>
    </row>
    <row r="824" spans="197:197" x14ac:dyDescent="0.35">
      <c r="GO824" s="1" t="str">
        <f>'EFH divers'!B278</f>
        <v>D_Name220</v>
      </c>
    </row>
    <row r="825" spans="197:197" x14ac:dyDescent="0.35">
      <c r="GO825" s="1" t="str">
        <f>'EFH divers'!B279</f>
        <v>D_Name221</v>
      </c>
    </row>
    <row r="826" spans="197:197" x14ac:dyDescent="0.35">
      <c r="GO826" s="1" t="str">
        <f>'EFH divers'!B280</f>
        <v>D_Name222</v>
      </c>
    </row>
    <row r="827" spans="197:197" x14ac:dyDescent="0.35">
      <c r="GO827" s="1" t="str">
        <f>'EFH divers'!B281</f>
        <v>D_Name223</v>
      </c>
    </row>
    <row r="828" spans="197:197" x14ac:dyDescent="0.35">
      <c r="GO828" s="1" t="str">
        <f>'EFH divers'!B282</f>
        <v>D_Name224</v>
      </c>
    </row>
    <row r="829" spans="197:197" x14ac:dyDescent="0.35">
      <c r="GO829" s="1" t="str">
        <f>'EFH divers'!B283</f>
        <v>D_Name225</v>
      </c>
    </row>
    <row r="830" spans="197:197" x14ac:dyDescent="0.35">
      <c r="GO830" s="1" t="str">
        <f>'EFH divers'!B284</f>
        <v>D_Name226</v>
      </c>
    </row>
    <row r="831" spans="197:197" x14ac:dyDescent="0.35">
      <c r="GO831" s="1" t="str">
        <f>'EFH divers'!B285</f>
        <v>D_Name227</v>
      </c>
    </row>
    <row r="832" spans="197:197" x14ac:dyDescent="0.35">
      <c r="GO832" s="1" t="str">
        <f>'EFH divers'!B286</f>
        <v>D_Name228</v>
      </c>
    </row>
    <row r="833" spans="197:197" x14ac:dyDescent="0.35">
      <c r="GO833" s="1" t="str">
        <f>'EFH divers'!B287</f>
        <v>D_Name229</v>
      </c>
    </row>
    <row r="834" spans="197:197" x14ac:dyDescent="0.35">
      <c r="GO834" s="1" t="str">
        <f>'EFH divers'!B288</f>
        <v>D_Name230</v>
      </c>
    </row>
    <row r="835" spans="197:197" x14ac:dyDescent="0.35">
      <c r="GO835" s="1" t="str">
        <f>'EFH divers'!B289</f>
        <v>D_Name231</v>
      </c>
    </row>
    <row r="836" spans="197:197" x14ac:dyDescent="0.35">
      <c r="GO836" s="1" t="str">
        <f>'EFH divers'!B290</f>
        <v>D_Name232</v>
      </c>
    </row>
    <row r="837" spans="197:197" x14ac:dyDescent="0.35">
      <c r="GO837" s="1" t="str">
        <f>'EFH divers'!B291</f>
        <v>D_Name233</v>
      </c>
    </row>
    <row r="838" spans="197:197" x14ac:dyDescent="0.35">
      <c r="GO838" s="1" t="str">
        <f>'EFH divers'!B292</f>
        <v>D_Name234</v>
      </c>
    </row>
    <row r="839" spans="197:197" x14ac:dyDescent="0.35">
      <c r="GO839" s="1" t="str">
        <f>'EFH divers'!B293</f>
        <v>D_Name235</v>
      </c>
    </row>
    <row r="840" spans="197:197" x14ac:dyDescent="0.35">
      <c r="GO840" s="1" t="str">
        <f>'EFH divers'!B294</f>
        <v>D_Name236</v>
      </c>
    </row>
    <row r="841" spans="197:197" x14ac:dyDescent="0.35">
      <c r="GO841" s="1" t="str">
        <f>'EFH divers'!B295</f>
        <v>D_Name237</v>
      </c>
    </row>
    <row r="842" spans="197:197" x14ac:dyDescent="0.35">
      <c r="GO842" s="1" t="str">
        <f>'EFH divers'!B296</f>
        <v>D_Name238</v>
      </c>
    </row>
    <row r="843" spans="197:197" x14ac:dyDescent="0.35">
      <c r="GO843" s="1" t="str">
        <f>'EFH divers'!B297</f>
        <v>D_Name239</v>
      </c>
    </row>
    <row r="844" spans="197:197" x14ac:dyDescent="0.35">
      <c r="GO844" s="1" t="str">
        <f>'EFH divers'!B298</f>
        <v>D_Name240</v>
      </c>
    </row>
    <row r="845" spans="197:197" x14ac:dyDescent="0.35">
      <c r="GO845" s="1" t="str">
        <f>'EFH divers'!B299</f>
        <v>D_Name241</v>
      </c>
    </row>
    <row r="846" spans="197:197" x14ac:dyDescent="0.35">
      <c r="GO846" s="1" t="str">
        <f>'EFH divers'!B300</f>
        <v>D_Name242</v>
      </c>
    </row>
    <row r="847" spans="197:197" x14ac:dyDescent="0.35">
      <c r="GO847" s="1" t="str">
        <f>'EFH divers'!B301</f>
        <v>D_Name243</v>
      </c>
    </row>
    <row r="848" spans="197:197" x14ac:dyDescent="0.35">
      <c r="GO848" s="1" t="str">
        <f>'EFH divers'!B302</f>
        <v>D_Name244</v>
      </c>
    </row>
    <row r="849" spans="197:197" x14ac:dyDescent="0.35">
      <c r="GO849" s="1" t="str">
        <f>'EFH divers'!B303</f>
        <v>D_Name245</v>
      </c>
    </row>
    <row r="850" spans="197:197" x14ac:dyDescent="0.35">
      <c r="GO850" s="1" t="str">
        <f>'EFH divers'!B304</f>
        <v>D_Name246</v>
      </c>
    </row>
    <row r="851" spans="197:197" x14ac:dyDescent="0.35">
      <c r="GO851" s="1" t="str">
        <f>'EFH divers'!B305</f>
        <v>D_Name247</v>
      </c>
    </row>
    <row r="852" spans="197:197" x14ac:dyDescent="0.35">
      <c r="GO852" s="1" t="str">
        <f>'EFH divers'!B306</f>
        <v>D_Name248</v>
      </c>
    </row>
    <row r="853" spans="197:197" x14ac:dyDescent="0.35">
      <c r="GO853" s="1" t="str">
        <f>'EFH divers'!B307</f>
        <v>D_Name249</v>
      </c>
    </row>
    <row r="854" spans="197:197" x14ac:dyDescent="0.35">
      <c r="GO854" s="1" t="str">
        <f>'EFH divers'!B308</f>
        <v>D_Name250</v>
      </c>
    </row>
    <row r="855" spans="197:197" x14ac:dyDescent="0.35">
      <c r="GO855" s="1" t="str">
        <f>'EFH divers'!B309</f>
        <v>D_Name251</v>
      </c>
    </row>
    <row r="856" spans="197:197" x14ac:dyDescent="0.35">
      <c r="GO856" s="1" t="str">
        <f>'EFH divers'!B310</f>
        <v>D_Name252</v>
      </c>
    </row>
    <row r="857" spans="197:197" x14ac:dyDescent="0.35">
      <c r="GO857" s="1" t="str">
        <f>'EFH divers'!B311</f>
        <v>D_Name253</v>
      </c>
    </row>
    <row r="858" spans="197:197" x14ac:dyDescent="0.35">
      <c r="GO858" s="1" t="str">
        <f>'EFH divers'!B312</f>
        <v>D_Name254</v>
      </c>
    </row>
    <row r="859" spans="197:197" x14ac:dyDescent="0.35">
      <c r="GO859" s="1" t="str">
        <f>'EFH divers'!B313</f>
        <v>D_Name255</v>
      </c>
    </row>
    <row r="860" spans="197:197" x14ac:dyDescent="0.35">
      <c r="GO860" s="1" t="str">
        <f>'EFH divers'!B314</f>
        <v>D_Name256</v>
      </c>
    </row>
    <row r="861" spans="197:197" x14ac:dyDescent="0.35">
      <c r="GO861" s="1" t="str">
        <f>'EFH divers'!B315</f>
        <v>D_Name257</v>
      </c>
    </row>
    <row r="862" spans="197:197" x14ac:dyDescent="0.35">
      <c r="GO862" s="1" t="str">
        <f>'EFH divers'!B316</f>
        <v>D_Name258</v>
      </c>
    </row>
    <row r="863" spans="197:197" x14ac:dyDescent="0.35">
      <c r="GO863" s="1" t="str">
        <f>'EFH divers'!B317</f>
        <v>D_Name259</v>
      </c>
    </row>
    <row r="864" spans="197:197" x14ac:dyDescent="0.35">
      <c r="GO864" s="1" t="str">
        <f>'EFH divers'!B318</f>
        <v>D_Name260</v>
      </c>
    </row>
    <row r="865" spans="197:197" x14ac:dyDescent="0.35">
      <c r="GO865" s="1" t="str">
        <f>'EFH divers'!B319</f>
        <v>D_Name261</v>
      </c>
    </row>
    <row r="866" spans="197:197" x14ac:dyDescent="0.35">
      <c r="GO866" s="1" t="str">
        <f>'EFH divers'!B320</f>
        <v>D_Name262</v>
      </c>
    </row>
    <row r="867" spans="197:197" x14ac:dyDescent="0.35">
      <c r="GO867" s="1" t="str">
        <f>'EFH divers'!B321</f>
        <v>D_Name263</v>
      </c>
    </row>
    <row r="868" spans="197:197" x14ac:dyDescent="0.35">
      <c r="GO868" s="1" t="str">
        <f>'EFH divers'!B322</f>
        <v>D_Name264</v>
      </c>
    </row>
    <row r="869" spans="197:197" x14ac:dyDescent="0.35">
      <c r="GO869" s="1" t="str">
        <f>'EFH divers'!B323</f>
        <v>D_Name265</v>
      </c>
    </row>
    <row r="870" spans="197:197" x14ac:dyDescent="0.35">
      <c r="GO870" s="1" t="str">
        <f>'EFH divers'!B324</f>
        <v>D_Name266</v>
      </c>
    </row>
    <row r="871" spans="197:197" x14ac:dyDescent="0.35">
      <c r="GO871" s="1" t="str">
        <f>'EFH divers'!B325</f>
        <v>D_Name267</v>
      </c>
    </row>
    <row r="872" spans="197:197" x14ac:dyDescent="0.35">
      <c r="GO872" s="1" t="str">
        <f>'EFH divers'!B326</f>
        <v>D_Name268</v>
      </c>
    </row>
    <row r="873" spans="197:197" x14ac:dyDescent="0.35">
      <c r="GO873" s="1" t="str">
        <f>'EFH divers'!B327</f>
        <v>D_Name269</v>
      </c>
    </row>
    <row r="874" spans="197:197" x14ac:dyDescent="0.35">
      <c r="GO874" s="1" t="str">
        <f>'EFH divers'!B328</f>
        <v>D_Name270</v>
      </c>
    </row>
    <row r="875" spans="197:197" x14ac:dyDescent="0.35">
      <c r="GO875" s="1" t="str">
        <f>'EFH divers'!B329</f>
        <v>D_Name271</v>
      </c>
    </row>
    <row r="876" spans="197:197" x14ac:dyDescent="0.35">
      <c r="GO876" s="1" t="str">
        <f>'EFH divers'!B330</f>
        <v>D_Name272</v>
      </c>
    </row>
    <row r="877" spans="197:197" x14ac:dyDescent="0.35">
      <c r="GO877" s="1" t="str">
        <f>'EFH divers'!B331</f>
        <v>D_Name273</v>
      </c>
    </row>
    <row r="878" spans="197:197" x14ac:dyDescent="0.35">
      <c r="GO878" s="1" t="str">
        <f>'EFH divers'!B332</f>
        <v>D_Name274</v>
      </c>
    </row>
    <row r="879" spans="197:197" x14ac:dyDescent="0.35">
      <c r="GO879" s="1" t="str">
        <f>'EFH divers'!B333</f>
        <v>D_Name275</v>
      </c>
    </row>
    <row r="880" spans="197:197" x14ac:dyDescent="0.35">
      <c r="GO880" s="1" t="str">
        <f>'EFH divers'!B334</f>
        <v>D_Name276</v>
      </c>
    </row>
    <row r="881" spans="197:197" x14ac:dyDescent="0.35">
      <c r="GO881" s="1" t="str">
        <f>'EFH divers'!B335</f>
        <v>D_Name277</v>
      </c>
    </row>
    <row r="882" spans="197:197" x14ac:dyDescent="0.35">
      <c r="GO882" s="1" t="str">
        <f>'EFH divers'!B336</f>
        <v>D_Name278</v>
      </c>
    </row>
    <row r="883" spans="197:197" x14ac:dyDescent="0.35">
      <c r="GO883" s="1" t="str">
        <f>'EFH divers'!B337</f>
        <v>D_Name279</v>
      </c>
    </row>
    <row r="884" spans="197:197" x14ac:dyDescent="0.35">
      <c r="GO884" s="1" t="str">
        <f>'EFH divers'!B338</f>
        <v>D_Name280</v>
      </c>
    </row>
    <row r="885" spans="197:197" x14ac:dyDescent="0.35">
      <c r="GO885" s="1" t="str">
        <f>'EFH divers'!B339</f>
        <v>D_Name281</v>
      </c>
    </row>
    <row r="886" spans="197:197" x14ac:dyDescent="0.35">
      <c r="GO886" s="1" t="str">
        <f>'EFH divers'!B340</f>
        <v>D_Name282</v>
      </c>
    </row>
    <row r="887" spans="197:197" x14ac:dyDescent="0.35">
      <c r="GO887" s="1" t="str">
        <f>'EFH divers'!B341</f>
        <v>D_Name283</v>
      </c>
    </row>
    <row r="888" spans="197:197" x14ac:dyDescent="0.35">
      <c r="GO888" s="1" t="str">
        <f>'EFH divers'!B342</f>
        <v>D_Name284</v>
      </c>
    </row>
    <row r="889" spans="197:197" x14ac:dyDescent="0.35">
      <c r="GO889" s="1" t="str">
        <f>'EFH divers'!B343</f>
        <v>D_Name285</v>
      </c>
    </row>
    <row r="890" spans="197:197" x14ac:dyDescent="0.35">
      <c r="GO890" s="1" t="str">
        <f>'EFH divers'!B344</f>
        <v>D_Name286</v>
      </c>
    </row>
    <row r="891" spans="197:197" x14ac:dyDescent="0.35">
      <c r="GO891" s="1" t="str">
        <f>'EFH divers'!B345</f>
        <v>D_Name287</v>
      </c>
    </row>
    <row r="892" spans="197:197" x14ac:dyDescent="0.35">
      <c r="GO892" s="1" t="str">
        <f>'EFH divers'!B346</f>
        <v>D_Name288</v>
      </c>
    </row>
    <row r="893" spans="197:197" x14ac:dyDescent="0.35">
      <c r="GO893" s="1" t="str">
        <f>'EFH divers'!B347</f>
        <v>D_Name289</v>
      </c>
    </row>
    <row r="894" spans="197:197" x14ac:dyDescent="0.35">
      <c r="GO894" s="1" t="str">
        <f>'EFH divers'!B348</f>
        <v>D_Name290</v>
      </c>
    </row>
    <row r="895" spans="197:197" x14ac:dyDescent="0.35">
      <c r="GO895" s="1" t="str">
        <f>'EFH divers'!B349</f>
        <v>D_Name291</v>
      </c>
    </row>
    <row r="896" spans="197:197" x14ac:dyDescent="0.35">
      <c r="GO896" s="1" t="str">
        <f>'EFH divers'!B350</f>
        <v>D_Name292</v>
      </c>
    </row>
    <row r="897" spans="197:197" x14ac:dyDescent="0.35">
      <c r="GO897" s="1" t="str">
        <f>'EFH divers'!B351</f>
        <v>D_Name293</v>
      </c>
    </row>
    <row r="898" spans="197:197" x14ac:dyDescent="0.35">
      <c r="GO898" s="1" t="str">
        <f>'EFH divers'!B352</f>
        <v>D_Name294</v>
      </c>
    </row>
    <row r="899" spans="197:197" x14ac:dyDescent="0.35">
      <c r="GO899" s="1" t="str">
        <f>'EFH divers'!B353</f>
        <v>D_Name295</v>
      </c>
    </row>
    <row r="900" spans="197:197" x14ac:dyDescent="0.35">
      <c r="GO900" s="1" t="str">
        <f>'EFH divers'!B354</f>
        <v>D_Name296</v>
      </c>
    </row>
    <row r="901" spans="197:197" x14ac:dyDescent="0.35">
      <c r="GO901" s="1" t="str">
        <f>'EFH divers'!B355</f>
        <v>D_Name297</v>
      </c>
    </row>
    <row r="902" spans="197:197" x14ac:dyDescent="0.35">
      <c r="GO902" s="1" t="str">
        <f>'EFH divers'!B356</f>
        <v>D_Name298</v>
      </c>
    </row>
    <row r="903" spans="197:197" x14ac:dyDescent="0.35">
      <c r="GO903" s="1" t="str">
        <f>'EFH divers'!B357</f>
        <v>D_Name299</v>
      </c>
    </row>
    <row r="904" spans="197:197" x14ac:dyDescent="0.35">
      <c r="GO904" s="1" t="str">
        <f>'EFH divers'!B358</f>
        <v>D_Name300</v>
      </c>
    </row>
    <row r="905" spans="197:197" x14ac:dyDescent="0.35">
      <c r="GO905" s="1" t="str">
        <f>'EFH divers'!B359</f>
        <v>D_Name301</v>
      </c>
    </row>
  </sheetData>
  <sheetProtection algorithmName="SHA-512" hashValue="tOYD1plhe+MiJzg7wKGceDiNfFo0nvzVACVI545R4CHDjy1CENgzM1vECQgAoFlq7DUjsjfURrFOa/n9SCdcXA==" saltValue="sGTavXFaWFDGCIaQXsBhtQ==" spinCount="100000" sheet="1" selectLockedCells="1"/>
  <mergeCells count="195">
    <mergeCell ref="ET2:EX2"/>
    <mergeCell ref="ET56:EX56"/>
    <mergeCell ref="ET57:EX57"/>
    <mergeCell ref="ET58:EX58"/>
    <mergeCell ref="ET59:EX59"/>
    <mergeCell ref="ET60:EX60"/>
    <mergeCell ref="ET62:EX62"/>
    <mergeCell ref="DE2:DJ2"/>
    <mergeCell ref="DE56:DJ56"/>
    <mergeCell ref="DE57:DJ57"/>
    <mergeCell ref="DE58:DJ58"/>
    <mergeCell ref="DE59:DJ59"/>
    <mergeCell ref="DE60:DJ60"/>
    <mergeCell ref="DE62:DJ62"/>
    <mergeCell ref="EO56:ES56"/>
    <mergeCell ref="EO57:ES57"/>
    <mergeCell ref="EO58:ES58"/>
    <mergeCell ref="EO59:ES59"/>
    <mergeCell ref="DV62:DZ62"/>
    <mergeCell ref="EJ2:EN2"/>
    <mergeCell ref="EJ56:EN56"/>
    <mergeCell ref="EJ57:EN57"/>
    <mergeCell ref="EJ58:EN58"/>
    <mergeCell ref="EJ59:EN59"/>
    <mergeCell ref="CS1:DP1"/>
    <mergeCell ref="EA2:EE2"/>
    <mergeCell ref="EA56:EE56"/>
    <mergeCell ref="EA57:EE57"/>
    <mergeCell ref="EA58:EE58"/>
    <mergeCell ref="EA59:EE59"/>
    <mergeCell ref="EA60:EE60"/>
    <mergeCell ref="EA62:EE62"/>
    <mergeCell ref="BU56:BY56"/>
    <mergeCell ref="BU57:BY57"/>
    <mergeCell ref="BU58:BY58"/>
    <mergeCell ref="BU59:BY59"/>
    <mergeCell ref="BU60:BY60"/>
    <mergeCell ref="BU62:BY62"/>
    <mergeCell ref="CJ2:CN2"/>
    <mergeCell ref="CJ56:CN56"/>
    <mergeCell ref="CJ57:CN57"/>
    <mergeCell ref="CJ58:CN58"/>
    <mergeCell ref="CJ59:CN59"/>
    <mergeCell ref="CJ60:CN60"/>
    <mergeCell ref="CJ62:CN62"/>
    <mergeCell ref="BP1:CR1"/>
    <mergeCell ref="BP62:BT62"/>
    <mergeCell ref="BZ2:CD2"/>
    <mergeCell ref="R1:AU1"/>
    <mergeCell ref="BF2:BJ2"/>
    <mergeCell ref="BF56:BJ56"/>
    <mergeCell ref="BF57:BJ57"/>
    <mergeCell ref="BF58:BJ58"/>
    <mergeCell ref="BF59:BJ59"/>
    <mergeCell ref="BF60:BJ60"/>
    <mergeCell ref="BF62:BJ62"/>
    <mergeCell ref="AV1:BJ1"/>
    <mergeCell ref="W60:AA60"/>
    <mergeCell ref="W62:AA62"/>
    <mergeCell ref="AL60:AP60"/>
    <mergeCell ref="AL62:AP62"/>
    <mergeCell ref="AL2:AP2"/>
    <mergeCell ref="AL56:AP56"/>
    <mergeCell ref="AL57:AP57"/>
    <mergeCell ref="AL58:AP58"/>
    <mergeCell ref="AL59:AP59"/>
    <mergeCell ref="AV2:AZ2"/>
    <mergeCell ref="AV56:AZ56"/>
    <mergeCell ref="AV57:AZ57"/>
    <mergeCell ref="AV58:AZ58"/>
    <mergeCell ref="AV59:AZ59"/>
    <mergeCell ref="AV60:AZ60"/>
    <mergeCell ref="M2:Q2"/>
    <mergeCell ref="M56:Q56"/>
    <mergeCell ref="M57:Q57"/>
    <mergeCell ref="M58:Q58"/>
    <mergeCell ref="M59:Q59"/>
    <mergeCell ref="M60:Q60"/>
    <mergeCell ref="M62:Q62"/>
    <mergeCell ref="B1:Q1"/>
    <mergeCell ref="AB2:AF2"/>
    <mergeCell ref="AB56:AF56"/>
    <mergeCell ref="AB57:AF57"/>
    <mergeCell ref="AB58:AF58"/>
    <mergeCell ref="AB59:AF59"/>
    <mergeCell ref="AB60:AF60"/>
    <mergeCell ref="AB62:AF62"/>
    <mergeCell ref="B56:G56"/>
    <mergeCell ref="B57:G57"/>
    <mergeCell ref="B58:G58"/>
    <mergeCell ref="B59:G59"/>
    <mergeCell ref="B60:G60"/>
    <mergeCell ref="B62:G62"/>
    <mergeCell ref="H2:L2"/>
    <mergeCell ref="H56:L56"/>
    <mergeCell ref="H57:L57"/>
    <mergeCell ref="H58:L58"/>
    <mergeCell ref="H59:L59"/>
    <mergeCell ref="H60:L60"/>
    <mergeCell ref="H62:L62"/>
    <mergeCell ref="B2:G2"/>
    <mergeCell ref="AG59:AK59"/>
    <mergeCell ref="AG60:AK60"/>
    <mergeCell ref="AG62:AK62"/>
    <mergeCell ref="AG2:AK2"/>
    <mergeCell ref="AG56:AK56"/>
    <mergeCell ref="AG57:AK57"/>
    <mergeCell ref="AG58:AK58"/>
    <mergeCell ref="R2:V2"/>
    <mergeCell ref="R57:V57"/>
    <mergeCell ref="R58:V58"/>
    <mergeCell ref="R59:V59"/>
    <mergeCell ref="R60:V60"/>
    <mergeCell ref="R62:V62"/>
    <mergeCell ref="R56:V56"/>
    <mergeCell ref="W2:AA2"/>
    <mergeCell ref="W56:AA56"/>
    <mergeCell ref="W57:AA57"/>
    <mergeCell ref="W58:AA58"/>
    <mergeCell ref="W59:AA59"/>
    <mergeCell ref="AV62:AZ62"/>
    <mergeCell ref="BA2:BE2"/>
    <mergeCell ref="BA56:BE56"/>
    <mergeCell ref="BA57:BE57"/>
    <mergeCell ref="BA58:BE58"/>
    <mergeCell ref="BA59:BE59"/>
    <mergeCell ref="AQ2:AU2"/>
    <mergeCell ref="AQ56:AU56"/>
    <mergeCell ref="AQ57:AU57"/>
    <mergeCell ref="AQ58:AU58"/>
    <mergeCell ref="AQ59:AU59"/>
    <mergeCell ref="AQ60:AU60"/>
    <mergeCell ref="AQ62:AU62"/>
    <mergeCell ref="BZ56:CD56"/>
    <mergeCell ref="BZ57:CD57"/>
    <mergeCell ref="BZ58:CD58"/>
    <mergeCell ref="BZ59:CD59"/>
    <mergeCell ref="BZ60:CD60"/>
    <mergeCell ref="BZ62:CD62"/>
    <mergeCell ref="BA60:BE60"/>
    <mergeCell ref="BA62:BE62"/>
    <mergeCell ref="BK2:BO2"/>
    <mergeCell ref="BP2:BT2"/>
    <mergeCell ref="BK56:BO56"/>
    <mergeCell ref="BK57:BO57"/>
    <mergeCell ref="BK58:BO58"/>
    <mergeCell ref="BK59:BO59"/>
    <mergeCell ref="BK60:BO60"/>
    <mergeCell ref="BK62:BO62"/>
    <mergeCell ref="BP56:BT56"/>
    <mergeCell ref="BP57:BT57"/>
    <mergeCell ref="BP58:BT58"/>
    <mergeCell ref="BP59:BT59"/>
    <mergeCell ref="BP60:BT60"/>
    <mergeCell ref="BU2:BY2"/>
    <mergeCell ref="CE60:CI60"/>
    <mergeCell ref="CE62:CI62"/>
    <mergeCell ref="DQ1:FA1"/>
    <mergeCell ref="DQ2:DU2"/>
    <mergeCell ref="DQ56:DU56"/>
    <mergeCell ref="DQ57:DU57"/>
    <mergeCell ref="DQ58:DU58"/>
    <mergeCell ref="DQ59:DU59"/>
    <mergeCell ref="DQ60:DU60"/>
    <mergeCell ref="DQ62:DU62"/>
    <mergeCell ref="DV2:DZ2"/>
    <mergeCell ref="DV56:DZ56"/>
    <mergeCell ref="DV57:DZ57"/>
    <mergeCell ref="DV58:DZ58"/>
    <mergeCell ref="DV59:DZ59"/>
    <mergeCell ref="DV60:DZ60"/>
    <mergeCell ref="CE2:CI2"/>
    <mergeCell ref="CE56:CI56"/>
    <mergeCell ref="CE57:CI57"/>
    <mergeCell ref="CE58:CI58"/>
    <mergeCell ref="CE59:CI59"/>
    <mergeCell ref="EO60:ES60"/>
    <mergeCell ref="EO62:ES62"/>
    <mergeCell ref="EO2:ES2"/>
    <mergeCell ref="EJ60:EN60"/>
    <mergeCell ref="EJ62:EN62"/>
    <mergeCell ref="CS2:CX2"/>
    <mergeCell ref="CS56:CX56"/>
    <mergeCell ref="CS57:CX57"/>
    <mergeCell ref="CS58:CX58"/>
    <mergeCell ref="CS59:CX59"/>
    <mergeCell ref="CS60:CX60"/>
    <mergeCell ref="CS62:CX62"/>
    <mergeCell ref="CY2:DD2"/>
    <mergeCell ref="CY56:DD56"/>
    <mergeCell ref="CY57:DD57"/>
    <mergeCell ref="CY58:DD58"/>
    <mergeCell ref="CY59:DD59"/>
    <mergeCell ref="CY60:DD60"/>
    <mergeCell ref="CY62:DD62"/>
  </mergeCells>
  <dataValidations count="13">
    <dataValidation type="custom" allowBlank="1" showInputMessage="1" showErrorMessage="1" errorTitle="Nur Klassenname" error="Bitte hier nur den Namen der Klasse, beginnend mit einem Buchstaben, eintragen." sqref="CP11:CQ54" xr:uid="{00000000-0002-0000-0300-000000000000}">
      <formula1>ISTEXT(CP11:CP59)</formula1>
    </dataValidation>
    <dataValidation type="custom" allowBlank="1" showInputMessage="1" showErrorMessage="1" errorTitle="Nur Gruppenname" error="Bitte hier nur den Namen der Gruppe eintragen" sqref="EG11:EG54" xr:uid="{00000000-0002-0000-0300-000001000000}">
      <formula1>ISTEXT(EG11:EG59)</formula1>
    </dataValidation>
    <dataValidation type="custom" allowBlank="1" showInputMessage="1" showErrorMessage="1" errorTitle="Nur Gruppenname" error="Bitte hier nur den Namen der Gruppe eintragen." sqref="EZ11:EZ54" xr:uid="{00000000-0002-0000-0300-000002000000}">
      <formula1>ISTEXT(EZ11:EZ59)</formula1>
    </dataValidation>
    <dataValidation type="custom" allowBlank="1" showInputMessage="1" showErrorMessage="1" errorTitle="Nur Klassenname" error="Bitte hier nur den Namen der Klasse, beginnend mit einem Buchstaben, eintragen." sqref="CP10:CQ10" xr:uid="{00000000-0002-0000-0300-000003000000}">
      <formula1>ISTEXT(CP10:CP59)</formula1>
    </dataValidation>
    <dataValidation type="custom" allowBlank="1" showInputMessage="1" showErrorMessage="1" errorTitle="Nur Gruppenname" error="Bitte hier nur den Namen der Gruppe eintragen" sqref="EG10" xr:uid="{00000000-0002-0000-0300-000004000000}">
      <formula1>ISTEXT(EG10:EG59)</formula1>
    </dataValidation>
    <dataValidation type="custom" allowBlank="1" showInputMessage="1" showErrorMessage="1" errorTitle="Nur Gruppenname" error="Bitte hier nur den Namen der Gruppe eintragen." sqref="EZ10" xr:uid="{00000000-0002-0000-0300-000005000000}">
      <formula1>ISTEXT(EZ10:EZ59)</formula1>
    </dataValidation>
    <dataValidation type="custom" allowBlank="1" showInputMessage="1" showErrorMessage="1" errorTitle="Nur Klassenname" error="Bitte hier nur den Namen der Klasse, beginnend mit einem Buchstaben, eintragen." sqref="CP3:CQ8" xr:uid="{00000000-0002-0000-0300-000006000000}">
      <formula1>ISTEXT(CP3:CP54)</formula1>
    </dataValidation>
    <dataValidation type="custom" allowBlank="1" showInputMessage="1" showErrorMessage="1" errorTitle="Nur Klassenname" error="Bitte hier nur den Namen der Klasse, beginnend mit einem Buchstaben, eintragen." sqref="CP9:CQ9" xr:uid="{00000000-0002-0000-0300-000007000000}">
      <formula1>ISTEXT(CP9:CP59)</formula1>
    </dataValidation>
    <dataValidation type="custom" allowBlank="1" showInputMessage="1" showErrorMessage="1" errorTitle="Nur Gruppenname" error="Bitte hier nur den Namen der Gruppe eintragen" sqref="EG3:EG8" xr:uid="{00000000-0002-0000-0300-000008000000}">
      <formula1>ISTEXT(EG3:EG54)</formula1>
    </dataValidation>
    <dataValidation type="custom" allowBlank="1" showInputMessage="1" showErrorMessage="1" errorTitle="Nur Gruppenname" error="Bitte hier nur den Namen der Gruppe eintragen" sqref="EG9" xr:uid="{00000000-0002-0000-0300-000009000000}">
      <formula1>ISTEXT(EG9:EG59)</formula1>
    </dataValidation>
    <dataValidation type="custom" allowBlank="1" showInputMessage="1" showErrorMessage="1" errorTitle="Nur Gruppenname" error="Bitte hier nur den Namen der Gruppe eintragen." sqref="EZ3:EZ8" xr:uid="{00000000-0002-0000-0300-00000A000000}">
      <formula1>ISTEXT(EZ3:EZ54)</formula1>
    </dataValidation>
    <dataValidation type="custom" allowBlank="1" showInputMessage="1" showErrorMessage="1" errorTitle="Nur Gruppenname" error="Bitte hier nur den Namen der Gruppe eintragen." sqref="EZ9" xr:uid="{00000000-0002-0000-0300-00000B000000}">
      <formula1>ISTEXT(EZ9:EZ59)</formula1>
    </dataValidation>
    <dataValidation type="list" allowBlank="1" showInputMessage="1" showErrorMessage="1" sqref="CS3:DJ54" xr:uid="{8ADC3E59-BF07-4FBB-9B54-99F3463C3025}">
      <formula1>$GO$3:$GO$905</formula1>
    </dataValidation>
  </dataValidations>
  <pageMargins left="0.7" right="0.7" top="0.78740157499999996" bottom="0.78740157499999996"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C000000}">
          <x14:formula1>
            <xm:f>'EFH weibliche Schülerinnen'!$B$59:$B$359</xm:f>
          </x14:formula1>
          <xm:sqref>B3:G54 EJ3:EN54 AG3:AK54 AV3:AZ54 R3:V54 BK3:BO54 BZ3:CD54 DQ3:DU54</xm:sqref>
        </x14:dataValidation>
        <x14:dataValidation type="list" allowBlank="1" showInputMessage="1" showErrorMessage="1" xr:uid="{00000000-0002-0000-0300-00000D000000}">
          <x14:formula1>
            <xm:f>'EFH männliche Schüler'!$B$59:$B$359</xm:f>
          </x14:formula1>
          <xm:sqref>AL3:AP54 H3:L54 W3:AA54 DV3:DZ54 BA3:BE54 BP3:BT54 CE3:CI54 EO3:ES54</xm:sqref>
        </x14:dataValidation>
        <x14:dataValidation type="list" allowBlank="1" showInputMessage="1" showErrorMessage="1" xr:uid="{56C495B1-42D4-440B-874A-284CBD084A65}">
          <x14:formula1>
            <xm:f>'EFH divers'!$B$59:$B$359</xm:f>
          </x14:formula1>
          <xm:sqref>M3:Q54 AB3:AF54 AQ3:AU54 BF3:BJ54 BU3:BY54 CJ3:CN54 EA3:EE54 ET3:EX54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32"/>
  <sheetViews>
    <sheetView workbookViewId="0">
      <pane xSplit="1" ySplit="2" topLeftCell="B3" activePane="bottomRight" state="frozen"/>
      <selection pane="topRight" activeCell="B1" sqref="B1"/>
      <selection pane="bottomLeft" activeCell="A3" sqref="A3"/>
      <selection pane="bottomRight" activeCell="A19" sqref="A19"/>
    </sheetView>
  </sheetViews>
  <sheetFormatPr baseColWidth="10" defaultRowHeight="14.5" x14ac:dyDescent="0.35"/>
  <cols>
    <col min="1" max="1" width="12.7265625" style="25" customWidth="1"/>
    <col min="2" max="2" width="37.453125" customWidth="1"/>
    <col min="3" max="3" width="15.26953125" customWidth="1"/>
    <col min="4" max="4" width="26" customWidth="1"/>
    <col min="5" max="5" width="17" customWidth="1"/>
    <col min="6" max="6" width="37.81640625" customWidth="1"/>
    <col min="7" max="7" width="15.54296875" bestFit="1" customWidth="1"/>
    <col min="8" max="8" width="32.1796875" bestFit="1" customWidth="1"/>
    <col min="9" max="9" width="15.54296875" customWidth="1"/>
    <col min="10" max="10" width="25.54296875" customWidth="1"/>
    <col min="11" max="11" width="15.7265625" bestFit="1" customWidth="1"/>
    <col min="12" max="12" width="37.54296875" customWidth="1"/>
    <col min="13" max="13" width="15.7265625" bestFit="1" customWidth="1"/>
    <col min="14" max="14" width="30.7265625" bestFit="1" customWidth="1"/>
    <col min="15" max="15" width="15.7265625" bestFit="1" customWidth="1"/>
    <col min="16" max="16" width="26.453125" customWidth="1"/>
    <col min="17" max="17" width="15.7265625" bestFit="1" customWidth="1"/>
    <col min="18" max="18" width="23" customWidth="1"/>
    <col min="19" max="19" width="15.7265625" bestFit="1" customWidth="1"/>
    <col min="20" max="20" width="35.26953125" bestFit="1" customWidth="1"/>
    <col min="21" max="21" width="12.81640625" customWidth="1"/>
    <col min="22" max="22" width="20.7265625" customWidth="1"/>
    <col min="23" max="23" width="27.7265625" customWidth="1"/>
    <col min="24" max="24" width="21.7265625" customWidth="1"/>
    <col min="25" max="25" width="33.26953125" customWidth="1"/>
  </cols>
  <sheetData>
    <row r="1" spans="1:25" s="9" customFormat="1" ht="25.15" customHeight="1" thickBot="1" x14ac:dyDescent="0.4">
      <c r="A1" s="5" t="s">
        <v>62</v>
      </c>
      <c r="B1" s="530" t="s">
        <v>37</v>
      </c>
      <c r="C1" s="530"/>
      <c r="D1" s="530"/>
      <c r="E1" s="530"/>
      <c r="F1" s="530"/>
      <c r="G1" s="530"/>
      <c r="H1" s="531" t="s">
        <v>36</v>
      </c>
      <c r="I1" s="532"/>
      <c r="J1" s="532"/>
      <c r="K1" s="532"/>
      <c r="L1" s="532"/>
      <c r="M1" s="533"/>
      <c r="N1" s="534" t="s">
        <v>29</v>
      </c>
      <c r="O1" s="535"/>
      <c r="P1" s="535"/>
      <c r="Q1" s="535"/>
      <c r="R1" s="535"/>
      <c r="S1" s="535"/>
      <c r="T1" s="535"/>
      <c r="U1" s="536"/>
      <c r="V1" s="537" t="s">
        <v>30</v>
      </c>
      <c r="W1" s="538"/>
      <c r="X1" s="538"/>
      <c r="Y1" s="539"/>
    </row>
    <row r="2" spans="1:25" s="7" customFormat="1" ht="103.5" customHeight="1" thickBot="1" x14ac:dyDescent="0.4">
      <c r="A2" s="107" t="str">
        <f>Titel!I9</f>
        <v>2023/2024</v>
      </c>
      <c r="B2" s="108" t="s">
        <v>199</v>
      </c>
      <c r="C2" s="109" t="s">
        <v>1325</v>
      </c>
      <c r="D2" s="10" t="s">
        <v>200</v>
      </c>
      <c r="E2" s="11" t="s">
        <v>1326</v>
      </c>
      <c r="F2" s="10" t="s">
        <v>201</v>
      </c>
      <c r="G2" s="11" t="s">
        <v>1327</v>
      </c>
      <c r="H2" s="12" t="s">
        <v>202</v>
      </c>
      <c r="I2" s="13" t="s">
        <v>1328</v>
      </c>
      <c r="J2" s="12" t="s">
        <v>203</v>
      </c>
      <c r="K2" s="13" t="s">
        <v>1329</v>
      </c>
      <c r="L2" s="12" t="s">
        <v>204</v>
      </c>
      <c r="M2" s="13" t="s">
        <v>1330</v>
      </c>
      <c r="N2" s="14" t="s">
        <v>205</v>
      </c>
      <c r="O2" s="15" t="s">
        <v>1331</v>
      </c>
      <c r="P2" s="14" t="s">
        <v>206</v>
      </c>
      <c r="Q2" s="15" t="s">
        <v>1332</v>
      </c>
      <c r="R2" s="14" t="s">
        <v>207</v>
      </c>
      <c r="S2" s="15" t="s">
        <v>1333</v>
      </c>
      <c r="T2" s="14" t="s">
        <v>208</v>
      </c>
      <c r="U2" s="15" t="s">
        <v>1334</v>
      </c>
      <c r="V2" s="16" t="s">
        <v>209</v>
      </c>
      <c r="W2" s="17" t="s">
        <v>1335</v>
      </c>
      <c r="X2" s="16" t="s">
        <v>210</v>
      </c>
      <c r="Y2" s="17" t="s">
        <v>1336</v>
      </c>
    </row>
    <row r="3" spans="1:25" s="79" customFormat="1" ht="18.649999999999999" customHeight="1" x14ac:dyDescent="0.35">
      <c r="A3" s="104"/>
      <c r="B3" s="220"/>
      <c r="C3" s="110"/>
      <c r="D3" s="72"/>
      <c r="E3" s="73"/>
      <c r="F3" s="72"/>
      <c r="G3" s="73"/>
      <c r="H3" s="74"/>
      <c r="I3" s="75"/>
      <c r="J3" s="74"/>
      <c r="K3" s="75"/>
      <c r="L3" s="74"/>
      <c r="M3" s="75"/>
      <c r="N3" s="76"/>
      <c r="O3" s="77"/>
      <c r="P3" s="76"/>
      <c r="Q3" s="77"/>
      <c r="R3" s="76"/>
      <c r="S3" s="77"/>
      <c r="T3" s="76"/>
      <c r="U3" s="77"/>
      <c r="V3" s="51"/>
      <c r="W3" s="78"/>
      <c r="X3" s="51"/>
      <c r="Y3" s="78"/>
    </row>
    <row r="4" spans="1:25" s="79" customFormat="1" x14ac:dyDescent="0.35">
      <c r="A4" s="104"/>
      <c r="B4" s="221"/>
      <c r="C4" s="81"/>
      <c r="D4" s="80"/>
      <c r="E4" s="81"/>
      <c r="F4" s="80"/>
      <c r="G4" s="81"/>
      <c r="H4" s="82"/>
      <c r="I4" s="83"/>
      <c r="J4" s="82"/>
      <c r="K4" s="83"/>
      <c r="L4" s="82"/>
      <c r="M4" s="83"/>
      <c r="N4" s="84"/>
      <c r="O4" s="85"/>
      <c r="P4" s="84"/>
      <c r="Q4" s="85"/>
      <c r="R4" s="84"/>
      <c r="S4" s="85"/>
      <c r="T4" s="84"/>
      <c r="U4" s="85"/>
      <c r="V4" s="86"/>
      <c r="W4" s="87"/>
      <c r="X4" s="86"/>
      <c r="Y4" s="87"/>
    </row>
    <row r="5" spans="1:25" s="79" customFormat="1" x14ac:dyDescent="0.35">
      <c r="A5" s="104"/>
      <c r="B5" s="222"/>
      <c r="C5" s="73"/>
      <c r="D5" s="72"/>
      <c r="E5" s="73"/>
      <c r="F5" s="72"/>
      <c r="G5" s="73"/>
      <c r="H5" s="74"/>
      <c r="I5" s="75"/>
      <c r="J5" s="74"/>
      <c r="K5" s="75"/>
      <c r="L5" s="74"/>
      <c r="M5" s="75"/>
      <c r="N5" s="76"/>
      <c r="O5" s="77"/>
      <c r="P5" s="76"/>
      <c r="Q5" s="77"/>
      <c r="R5" s="76"/>
      <c r="S5" s="77"/>
      <c r="T5" s="76"/>
      <c r="U5" s="77"/>
      <c r="V5" s="51"/>
      <c r="W5" s="78"/>
      <c r="X5" s="51"/>
      <c r="Y5" s="78"/>
    </row>
    <row r="6" spans="1:25" s="79" customFormat="1" x14ac:dyDescent="0.35">
      <c r="A6" s="104"/>
      <c r="B6" s="222"/>
      <c r="C6" s="73"/>
      <c r="D6" s="72"/>
      <c r="E6" s="73"/>
      <c r="F6" s="72"/>
      <c r="G6" s="73"/>
      <c r="H6" s="74"/>
      <c r="I6" s="75"/>
      <c r="J6" s="74"/>
      <c r="K6" s="75"/>
      <c r="L6" s="74"/>
      <c r="M6" s="75"/>
      <c r="N6" s="76"/>
      <c r="O6" s="77"/>
      <c r="P6" s="76"/>
      <c r="Q6" s="77"/>
      <c r="R6" s="76"/>
      <c r="S6" s="77"/>
      <c r="T6" s="76"/>
      <c r="U6" s="77"/>
      <c r="V6" s="51"/>
      <c r="W6" s="78"/>
      <c r="X6" s="51"/>
      <c r="Y6" s="78"/>
    </row>
    <row r="7" spans="1:25" s="79" customFormat="1" x14ac:dyDescent="0.35">
      <c r="A7" s="104"/>
      <c r="B7" s="222"/>
      <c r="C7" s="73"/>
      <c r="D7" s="72"/>
      <c r="E7" s="73"/>
      <c r="F7" s="72"/>
      <c r="G7" s="73"/>
      <c r="H7" s="74"/>
      <c r="I7" s="75"/>
      <c r="J7" s="74"/>
      <c r="K7" s="75"/>
      <c r="L7" s="74"/>
      <c r="M7" s="75"/>
      <c r="N7" s="76"/>
      <c r="O7" s="77"/>
      <c r="P7" s="76"/>
      <c r="Q7" s="77"/>
      <c r="R7" s="76"/>
      <c r="S7" s="77"/>
      <c r="T7" s="76"/>
      <c r="U7" s="77"/>
      <c r="V7" s="51"/>
      <c r="W7" s="78"/>
      <c r="X7" s="51"/>
      <c r="Y7" s="78"/>
    </row>
    <row r="8" spans="1:25" s="79" customFormat="1" x14ac:dyDescent="0.35">
      <c r="A8" s="104"/>
      <c r="B8" s="222"/>
      <c r="C8" s="73"/>
      <c r="D8" s="72"/>
      <c r="E8" s="73"/>
      <c r="F8" s="72"/>
      <c r="G8" s="73"/>
      <c r="H8" s="74"/>
      <c r="I8" s="75"/>
      <c r="J8" s="74"/>
      <c r="K8" s="75"/>
      <c r="L8" s="74"/>
      <c r="M8" s="75"/>
      <c r="N8" s="76"/>
      <c r="O8" s="77"/>
      <c r="P8" s="76"/>
      <c r="Q8" s="77"/>
      <c r="R8" s="76"/>
      <c r="S8" s="77"/>
      <c r="T8" s="76"/>
      <c r="U8" s="77"/>
      <c r="V8" s="51"/>
      <c r="W8" s="78"/>
      <c r="X8" s="51"/>
      <c r="Y8" s="78"/>
    </row>
    <row r="9" spans="1:25" s="79" customFormat="1" x14ac:dyDescent="0.35">
      <c r="A9" s="104"/>
      <c r="B9" s="222"/>
      <c r="C9" s="73"/>
      <c r="D9" s="72"/>
      <c r="E9" s="73"/>
      <c r="F9" s="72"/>
      <c r="G9" s="73"/>
      <c r="H9" s="74"/>
      <c r="I9" s="75"/>
      <c r="J9" s="74"/>
      <c r="K9" s="75"/>
      <c r="L9" s="74"/>
      <c r="M9" s="75"/>
      <c r="N9" s="76"/>
      <c r="O9" s="77"/>
      <c r="P9" s="76"/>
      <c r="Q9" s="77"/>
      <c r="R9" s="76"/>
      <c r="S9" s="77"/>
      <c r="T9" s="76"/>
      <c r="U9" s="77"/>
      <c r="V9" s="51"/>
      <c r="W9" s="78"/>
      <c r="X9" s="51"/>
      <c r="Y9" s="78"/>
    </row>
    <row r="10" spans="1:25" s="79" customFormat="1" x14ac:dyDescent="0.35">
      <c r="A10" s="104"/>
      <c r="B10" s="222"/>
      <c r="C10" s="73"/>
      <c r="D10" s="72"/>
      <c r="E10" s="73"/>
      <c r="F10" s="72"/>
      <c r="G10" s="73"/>
      <c r="H10" s="74"/>
      <c r="I10" s="75"/>
      <c r="J10" s="74"/>
      <c r="K10" s="75"/>
      <c r="L10" s="74"/>
      <c r="M10" s="75"/>
      <c r="N10" s="76"/>
      <c r="O10" s="77"/>
      <c r="P10" s="76"/>
      <c r="Q10" s="77"/>
      <c r="R10" s="76"/>
      <c r="S10" s="77"/>
      <c r="T10" s="76"/>
      <c r="U10" s="77"/>
      <c r="V10" s="51"/>
      <c r="W10" s="78"/>
      <c r="X10" s="51"/>
      <c r="Y10" s="78"/>
    </row>
    <row r="11" spans="1:25" s="79" customFormat="1" x14ac:dyDescent="0.35">
      <c r="A11" s="104"/>
      <c r="B11" s="222"/>
      <c r="C11" s="73"/>
      <c r="D11" s="72"/>
      <c r="E11" s="73"/>
      <c r="F11" s="72"/>
      <c r="G11" s="73"/>
      <c r="H11" s="74"/>
      <c r="I11" s="75"/>
      <c r="J11" s="74"/>
      <c r="K11" s="75"/>
      <c r="L11" s="74"/>
      <c r="M11" s="75"/>
      <c r="N11" s="76"/>
      <c r="O11" s="77"/>
      <c r="P11" s="76"/>
      <c r="Q11" s="77"/>
      <c r="R11" s="76"/>
      <c r="S11" s="77"/>
      <c r="T11" s="76"/>
      <c r="U11" s="77"/>
      <c r="V11" s="51"/>
      <c r="W11" s="78"/>
      <c r="X11" s="51"/>
      <c r="Y11" s="78"/>
    </row>
    <row r="12" spans="1:25" s="79" customFormat="1" x14ac:dyDescent="0.35">
      <c r="A12" s="104"/>
      <c r="B12" s="222"/>
      <c r="C12" s="73"/>
      <c r="D12" s="72"/>
      <c r="E12" s="73"/>
      <c r="F12" s="72"/>
      <c r="G12" s="73"/>
      <c r="H12" s="74"/>
      <c r="I12" s="75"/>
      <c r="J12" s="74"/>
      <c r="K12" s="75"/>
      <c r="L12" s="74"/>
      <c r="M12" s="75"/>
      <c r="N12" s="76"/>
      <c r="O12" s="77"/>
      <c r="P12" s="76"/>
      <c r="Q12" s="77"/>
      <c r="R12" s="76"/>
      <c r="S12" s="77"/>
      <c r="T12" s="76"/>
      <c r="U12" s="77"/>
      <c r="V12" s="51"/>
      <c r="W12" s="78"/>
      <c r="X12" s="51"/>
      <c r="Y12" s="78"/>
    </row>
    <row r="13" spans="1:25" s="79" customFormat="1" x14ac:dyDescent="0.35">
      <c r="A13" s="104"/>
      <c r="B13" s="222"/>
      <c r="C13" s="73"/>
      <c r="D13" s="72"/>
      <c r="E13" s="73"/>
      <c r="F13" s="72"/>
      <c r="G13" s="73"/>
      <c r="H13" s="74"/>
      <c r="I13" s="75"/>
      <c r="J13" s="74"/>
      <c r="K13" s="75"/>
      <c r="L13" s="74"/>
      <c r="M13" s="75"/>
      <c r="N13" s="76"/>
      <c r="O13" s="77"/>
      <c r="P13" s="76"/>
      <c r="Q13" s="77"/>
      <c r="R13" s="76"/>
      <c r="S13" s="77"/>
      <c r="T13" s="76"/>
      <c r="U13" s="77"/>
      <c r="V13" s="51"/>
      <c r="W13" s="78"/>
      <c r="X13" s="51"/>
      <c r="Y13" s="78"/>
    </row>
    <row r="14" spans="1:25" s="79" customFormat="1" x14ac:dyDescent="0.35">
      <c r="A14" s="104"/>
      <c r="B14" s="222"/>
      <c r="C14" s="73"/>
      <c r="D14" s="72"/>
      <c r="E14" s="73"/>
      <c r="F14" s="72"/>
      <c r="G14" s="73"/>
      <c r="H14" s="74"/>
      <c r="I14" s="75"/>
      <c r="J14" s="74"/>
      <c r="K14" s="75"/>
      <c r="L14" s="74"/>
      <c r="M14" s="75"/>
      <c r="N14" s="76"/>
      <c r="O14" s="77"/>
      <c r="P14" s="76"/>
      <c r="Q14" s="77"/>
      <c r="R14" s="76"/>
      <c r="S14" s="77"/>
      <c r="T14" s="76"/>
      <c r="U14" s="77"/>
      <c r="V14" s="51"/>
      <c r="W14" s="78"/>
      <c r="X14" s="51"/>
      <c r="Y14" s="78"/>
    </row>
    <row r="15" spans="1:25" s="79" customFormat="1" x14ac:dyDescent="0.35">
      <c r="A15" s="104"/>
      <c r="B15" s="222"/>
      <c r="C15" s="73"/>
      <c r="D15" s="72"/>
      <c r="E15" s="73"/>
      <c r="F15" s="72"/>
      <c r="G15" s="73"/>
      <c r="H15" s="74"/>
      <c r="I15" s="75"/>
      <c r="J15" s="74"/>
      <c r="K15" s="75"/>
      <c r="L15" s="74"/>
      <c r="M15" s="75"/>
      <c r="N15" s="76"/>
      <c r="O15" s="77"/>
      <c r="P15" s="76"/>
      <c r="Q15" s="77"/>
      <c r="R15" s="76"/>
      <c r="S15" s="77"/>
      <c r="T15" s="76"/>
      <c r="U15" s="77"/>
      <c r="V15" s="51"/>
      <c r="W15" s="78"/>
      <c r="X15" s="51"/>
      <c r="Y15" s="78"/>
    </row>
    <row r="16" spans="1:25" s="79" customFormat="1" x14ac:dyDescent="0.35">
      <c r="A16" s="104"/>
      <c r="B16" s="222"/>
      <c r="C16" s="73"/>
      <c r="D16" s="72"/>
      <c r="E16" s="73"/>
      <c r="F16" s="72"/>
      <c r="G16" s="73"/>
      <c r="H16" s="74"/>
      <c r="I16" s="75"/>
      <c r="J16" s="74"/>
      <c r="K16" s="75"/>
      <c r="L16" s="74"/>
      <c r="M16" s="75"/>
      <c r="N16" s="76"/>
      <c r="O16" s="77"/>
      <c r="P16" s="76"/>
      <c r="Q16" s="77"/>
      <c r="R16" s="76"/>
      <c r="S16" s="77"/>
      <c r="T16" s="76"/>
      <c r="U16" s="77"/>
      <c r="V16" s="51"/>
      <c r="W16" s="78"/>
      <c r="X16" s="51"/>
      <c r="Y16" s="78"/>
    </row>
    <row r="17" spans="1:25" s="79" customFormat="1" x14ac:dyDescent="0.35">
      <c r="A17" s="104"/>
      <c r="B17" s="222"/>
      <c r="C17" s="73"/>
      <c r="D17" s="72"/>
      <c r="E17" s="73"/>
      <c r="F17" s="72"/>
      <c r="G17" s="73"/>
      <c r="H17" s="74"/>
      <c r="I17" s="75"/>
      <c r="J17" s="74"/>
      <c r="K17" s="75"/>
      <c r="L17" s="74"/>
      <c r="M17" s="75"/>
      <c r="N17" s="76"/>
      <c r="O17" s="77"/>
      <c r="P17" s="76"/>
      <c r="Q17" s="77"/>
      <c r="R17" s="76"/>
      <c r="S17" s="77"/>
      <c r="T17" s="76"/>
      <c r="U17" s="77"/>
      <c r="V17" s="51"/>
      <c r="W17" s="78"/>
      <c r="X17" s="51"/>
      <c r="Y17" s="78"/>
    </row>
    <row r="18" spans="1:25" s="79" customFormat="1" x14ac:dyDescent="0.35">
      <c r="A18" s="104"/>
      <c r="B18" s="222"/>
      <c r="C18" s="73"/>
      <c r="D18" s="72"/>
      <c r="E18" s="73"/>
      <c r="F18" s="72"/>
      <c r="G18" s="73"/>
      <c r="H18" s="74"/>
      <c r="I18" s="75"/>
      <c r="J18" s="74"/>
      <c r="K18" s="75"/>
      <c r="L18" s="74"/>
      <c r="M18" s="75"/>
      <c r="N18" s="76"/>
      <c r="O18" s="77"/>
      <c r="P18" s="76"/>
      <c r="Q18" s="77"/>
      <c r="R18" s="76"/>
      <c r="S18" s="77"/>
      <c r="T18" s="76"/>
      <c r="U18" s="77"/>
      <c r="V18" s="51"/>
      <c r="W18" s="78"/>
      <c r="X18" s="51"/>
      <c r="Y18" s="78"/>
    </row>
    <row r="19" spans="1:25" s="79" customFormat="1" x14ac:dyDescent="0.35">
      <c r="A19" s="104"/>
      <c r="B19" s="222"/>
      <c r="C19" s="73"/>
      <c r="D19" s="72"/>
      <c r="E19" s="73"/>
      <c r="F19" s="72"/>
      <c r="G19" s="73"/>
      <c r="H19" s="74"/>
      <c r="I19" s="75"/>
      <c r="J19" s="74"/>
      <c r="K19" s="75"/>
      <c r="L19" s="74"/>
      <c r="M19" s="75"/>
      <c r="N19" s="76"/>
      <c r="O19" s="77"/>
      <c r="P19" s="76"/>
      <c r="Q19" s="77"/>
      <c r="R19" s="76"/>
      <c r="S19" s="77"/>
      <c r="T19" s="76"/>
      <c r="U19" s="77"/>
      <c r="V19" s="51"/>
      <c r="W19" s="78"/>
      <c r="X19" s="51"/>
      <c r="Y19" s="78"/>
    </row>
    <row r="20" spans="1:25" s="79" customFormat="1" x14ac:dyDescent="0.35">
      <c r="A20" s="105"/>
      <c r="B20" s="222"/>
      <c r="C20" s="73"/>
      <c r="D20" s="72"/>
      <c r="E20" s="73"/>
      <c r="F20" s="72"/>
      <c r="G20" s="73"/>
      <c r="H20" s="74"/>
      <c r="I20" s="75"/>
      <c r="J20" s="74"/>
      <c r="K20" s="75"/>
      <c r="L20" s="74"/>
      <c r="M20" s="75"/>
      <c r="N20" s="76"/>
      <c r="O20" s="77"/>
      <c r="P20" s="76"/>
      <c r="Q20" s="77"/>
      <c r="R20" s="76"/>
      <c r="S20" s="77"/>
      <c r="T20" s="76"/>
      <c r="U20" s="77"/>
      <c r="V20" s="51"/>
      <c r="W20" s="78"/>
      <c r="X20" s="51"/>
      <c r="Y20" s="78"/>
    </row>
    <row r="21" spans="1:25" s="79" customFormat="1" x14ac:dyDescent="0.35">
      <c r="A21" s="105"/>
      <c r="B21" s="222"/>
      <c r="C21" s="73"/>
      <c r="D21" s="72"/>
      <c r="E21" s="73"/>
      <c r="F21" s="72"/>
      <c r="G21" s="73"/>
      <c r="H21" s="74"/>
      <c r="I21" s="75"/>
      <c r="J21" s="74"/>
      <c r="K21" s="75"/>
      <c r="L21" s="74"/>
      <c r="M21" s="75"/>
      <c r="N21" s="76"/>
      <c r="O21" s="77"/>
      <c r="P21" s="76"/>
      <c r="Q21" s="77"/>
      <c r="R21" s="76"/>
      <c r="S21" s="77"/>
      <c r="T21" s="76"/>
      <c r="U21" s="77"/>
      <c r="V21" s="51"/>
      <c r="W21" s="78"/>
      <c r="X21" s="51"/>
      <c r="Y21" s="78"/>
    </row>
    <row r="22" spans="1:25" s="79" customFormat="1" x14ac:dyDescent="0.35">
      <c r="A22" s="105"/>
      <c r="B22" s="222"/>
      <c r="C22" s="73"/>
      <c r="D22" s="72"/>
      <c r="E22" s="73"/>
      <c r="F22" s="72"/>
      <c r="G22" s="73"/>
      <c r="H22" s="74"/>
      <c r="I22" s="75"/>
      <c r="J22" s="74"/>
      <c r="K22" s="75"/>
      <c r="L22" s="74"/>
      <c r="M22" s="75"/>
      <c r="N22" s="76"/>
      <c r="O22" s="77"/>
      <c r="P22" s="76"/>
      <c r="Q22" s="77"/>
      <c r="R22" s="76"/>
      <c r="S22" s="77"/>
      <c r="T22" s="76"/>
      <c r="U22" s="77"/>
      <c r="V22" s="51"/>
      <c r="W22" s="78"/>
      <c r="X22" s="51"/>
      <c r="Y22" s="78"/>
    </row>
    <row r="23" spans="1:25" s="79" customFormat="1" x14ac:dyDescent="0.35">
      <c r="A23" s="105"/>
      <c r="B23" s="222"/>
      <c r="C23" s="73"/>
      <c r="D23" s="103"/>
      <c r="E23" s="73"/>
      <c r="F23" s="72"/>
      <c r="G23" s="73"/>
      <c r="H23" s="74"/>
      <c r="I23" s="75"/>
      <c r="J23" s="74"/>
      <c r="K23" s="75"/>
      <c r="L23" s="74"/>
      <c r="M23" s="75"/>
      <c r="N23" s="76"/>
      <c r="O23" s="77"/>
      <c r="P23" s="76"/>
      <c r="Q23" s="77"/>
      <c r="R23" s="76"/>
      <c r="S23" s="77"/>
      <c r="T23" s="76"/>
      <c r="U23" s="77"/>
      <c r="V23" s="51"/>
      <c r="W23" s="78"/>
      <c r="X23" s="51"/>
      <c r="Y23" s="78"/>
    </row>
    <row r="24" spans="1:25" s="79" customFormat="1" x14ac:dyDescent="0.35">
      <c r="A24" s="105"/>
      <c r="B24" s="222"/>
      <c r="C24" s="73"/>
      <c r="D24" s="103"/>
      <c r="E24" s="73"/>
      <c r="F24" s="72"/>
      <c r="G24" s="73"/>
      <c r="H24" s="74"/>
      <c r="I24" s="75"/>
      <c r="J24" s="74"/>
      <c r="K24" s="75"/>
      <c r="L24" s="74"/>
      <c r="M24" s="75"/>
      <c r="N24" s="76"/>
      <c r="O24" s="77"/>
      <c r="P24" s="76"/>
      <c r="Q24" s="77"/>
      <c r="R24" s="76"/>
      <c r="S24" s="77"/>
      <c r="T24" s="76"/>
      <c r="U24" s="77"/>
      <c r="V24" s="51"/>
      <c r="W24" s="78"/>
      <c r="X24" s="51"/>
      <c r="Y24" s="78"/>
    </row>
    <row r="25" spans="1:25" s="79" customFormat="1" x14ac:dyDescent="0.35">
      <c r="A25" s="105"/>
      <c r="B25" s="222"/>
      <c r="C25" s="73"/>
      <c r="D25" s="72"/>
      <c r="E25" s="73"/>
      <c r="F25" s="72"/>
      <c r="G25" s="73"/>
      <c r="H25" s="74"/>
      <c r="I25" s="75"/>
      <c r="J25" s="74"/>
      <c r="K25" s="75"/>
      <c r="L25" s="74"/>
      <c r="M25" s="75"/>
      <c r="N25" s="76"/>
      <c r="O25" s="77"/>
      <c r="P25" s="76"/>
      <c r="Q25" s="77"/>
      <c r="R25" s="76"/>
      <c r="S25" s="77"/>
      <c r="T25" s="76"/>
      <c r="U25" s="77"/>
      <c r="V25" s="51"/>
      <c r="W25" s="78"/>
      <c r="X25" s="51"/>
      <c r="Y25" s="78"/>
    </row>
    <row r="26" spans="1:25" s="79" customFormat="1" x14ac:dyDescent="0.35">
      <c r="A26" s="105"/>
      <c r="B26" s="222"/>
      <c r="C26" s="73"/>
      <c r="D26" s="72"/>
      <c r="E26" s="73"/>
      <c r="F26" s="72"/>
      <c r="G26" s="73"/>
      <c r="H26" s="74"/>
      <c r="I26" s="75"/>
      <c r="J26" s="74"/>
      <c r="K26" s="75"/>
      <c r="L26" s="74"/>
      <c r="M26" s="75"/>
      <c r="N26" s="76"/>
      <c r="O26" s="77"/>
      <c r="P26" s="76"/>
      <c r="Q26" s="77"/>
      <c r="R26" s="76"/>
      <c r="S26" s="77"/>
      <c r="T26" s="76"/>
      <c r="U26" s="77"/>
      <c r="V26" s="51"/>
      <c r="W26" s="78"/>
      <c r="X26" s="51"/>
      <c r="Y26" s="78"/>
    </row>
    <row r="27" spans="1:25" s="79" customFormat="1" x14ac:dyDescent="0.35">
      <c r="A27" s="105"/>
      <c r="B27" s="222"/>
      <c r="C27" s="73"/>
      <c r="D27" s="72"/>
      <c r="E27" s="73"/>
      <c r="F27" s="72"/>
      <c r="G27" s="73"/>
      <c r="H27" s="74"/>
      <c r="I27" s="75"/>
      <c r="J27" s="74"/>
      <c r="K27" s="75"/>
      <c r="L27" s="74"/>
      <c r="M27" s="75"/>
      <c r="N27" s="76"/>
      <c r="O27" s="77"/>
      <c r="P27" s="76"/>
      <c r="Q27" s="77"/>
      <c r="R27" s="76"/>
      <c r="S27" s="77"/>
      <c r="T27" s="76"/>
      <c r="U27" s="77"/>
      <c r="V27" s="51"/>
      <c r="W27" s="78"/>
      <c r="X27" s="51"/>
      <c r="Y27" s="78"/>
    </row>
    <row r="28" spans="1:25" s="79" customFormat="1" x14ac:dyDescent="0.35">
      <c r="A28" s="105"/>
      <c r="B28" s="222"/>
      <c r="C28" s="73"/>
      <c r="D28" s="72"/>
      <c r="E28" s="73"/>
      <c r="F28" s="72"/>
      <c r="G28" s="73"/>
      <c r="H28" s="74"/>
      <c r="I28" s="75"/>
      <c r="J28" s="74"/>
      <c r="K28" s="75"/>
      <c r="L28" s="74"/>
      <c r="M28" s="75"/>
      <c r="N28" s="76"/>
      <c r="O28" s="77"/>
      <c r="P28" s="76"/>
      <c r="Q28" s="77"/>
      <c r="R28" s="76"/>
      <c r="S28" s="77"/>
      <c r="T28" s="76"/>
      <c r="U28" s="77"/>
      <c r="V28" s="51"/>
      <c r="W28" s="78"/>
      <c r="X28" s="51"/>
      <c r="Y28" s="78"/>
    </row>
    <row r="29" spans="1:25" s="79" customFormat="1" x14ac:dyDescent="0.35">
      <c r="A29" s="105"/>
      <c r="B29" s="222"/>
      <c r="C29" s="73"/>
      <c r="D29" s="72"/>
      <c r="E29" s="73"/>
      <c r="F29" s="72"/>
      <c r="G29" s="73"/>
      <c r="H29" s="74"/>
      <c r="I29" s="75"/>
      <c r="J29" s="74"/>
      <c r="K29" s="75"/>
      <c r="L29" s="74"/>
      <c r="M29" s="75"/>
      <c r="N29" s="76"/>
      <c r="O29" s="77"/>
      <c r="P29" s="76"/>
      <c r="Q29" s="77"/>
      <c r="R29" s="76"/>
      <c r="S29" s="77"/>
      <c r="T29" s="76"/>
      <c r="U29" s="77"/>
      <c r="V29" s="51"/>
      <c r="W29" s="78"/>
      <c r="X29" s="51"/>
      <c r="Y29" s="78"/>
    </row>
    <row r="30" spans="1:25" s="79" customFormat="1" ht="15" thickBot="1" x14ac:dyDescent="0.4">
      <c r="A30" s="105"/>
      <c r="B30" s="223"/>
      <c r="C30" s="89"/>
      <c r="D30" s="88"/>
      <c r="E30" s="89"/>
      <c r="F30" s="88"/>
      <c r="G30" s="89"/>
      <c r="H30" s="90"/>
      <c r="I30" s="91"/>
      <c r="J30" s="90"/>
      <c r="K30" s="91"/>
      <c r="L30" s="90"/>
      <c r="M30" s="91"/>
      <c r="N30" s="92"/>
      <c r="O30" s="93"/>
      <c r="P30" s="92"/>
      <c r="Q30" s="93"/>
      <c r="R30" s="92"/>
      <c r="S30" s="93"/>
      <c r="T30" s="92"/>
      <c r="U30" s="93"/>
      <c r="V30" s="52"/>
      <c r="W30" s="94"/>
      <c r="X30" s="52"/>
      <c r="Y30" s="94"/>
    </row>
    <row r="31" spans="1:25" s="8" customFormat="1" ht="15" thickBot="1" x14ac:dyDescent="0.4">
      <c r="A31" s="106" t="s">
        <v>38</v>
      </c>
      <c r="B31" s="32">
        <f>COUNTA(B3:B30)</f>
        <v>0</v>
      </c>
      <c r="C31" s="33">
        <f>SUM(C3:C30)</f>
        <v>0</v>
      </c>
      <c r="D31" s="32">
        <f t="shared" ref="D31:X31" si="0">COUNTA(D3:D30)</f>
        <v>0</v>
      </c>
      <c r="E31" s="33">
        <f>SUM(E3:E30)</f>
        <v>0</v>
      </c>
      <c r="F31" s="32">
        <f t="shared" si="0"/>
        <v>0</v>
      </c>
      <c r="G31" s="33">
        <f>SUM(G3:G30)</f>
        <v>0</v>
      </c>
      <c r="H31" s="34">
        <f t="shared" si="0"/>
        <v>0</v>
      </c>
      <c r="I31" s="28">
        <f>SUM(I3:I30)</f>
        <v>0</v>
      </c>
      <c r="J31" s="34">
        <f t="shared" si="0"/>
        <v>0</v>
      </c>
      <c r="K31" s="28">
        <f>SUM(K3:K30)</f>
        <v>0</v>
      </c>
      <c r="L31" s="34">
        <f t="shared" si="0"/>
        <v>0</v>
      </c>
      <c r="M31" s="28">
        <f>SUM(M3:M30)</f>
        <v>0</v>
      </c>
      <c r="N31" s="35">
        <f t="shared" si="0"/>
        <v>0</v>
      </c>
      <c r="O31" s="29">
        <f>SUM(O3:O30)</f>
        <v>0</v>
      </c>
      <c r="P31" s="35">
        <f t="shared" si="0"/>
        <v>0</v>
      </c>
      <c r="Q31" s="29">
        <f>SUM(Q3:Q30)</f>
        <v>0</v>
      </c>
      <c r="R31" s="35">
        <f t="shared" si="0"/>
        <v>0</v>
      </c>
      <c r="S31" s="29">
        <f>SUM(S3:S30)</f>
        <v>0</v>
      </c>
      <c r="T31" s="35">
        <f t="shared" si="0"/>
        <v>0</v>
      </c>
      <c r="U31" s="29">
        <f>SUM(U3:U30)</f>
        <v>0</v>
      </c>
      <c r="V31" s="36">
        <f t="shared" si="0"/>
        <v>0</v>
      </c>
      <c r="W31" s="36">
        <f>SUM(W3:W30)</f>
        <v>0</v>
      </c>
      <c r="X31" s="36">
        <f t="shared" si="0"/>
        <v>0</v>
      </c>
      <c r="Y31" s="36">
        <f>SUM(Y3:Y30)</f>
        <v>0</v>
      </c>
    </row>
    <row r="32" spans="1:25" x14ac:dyDescent="0.35">
      <c r="A32" s="219" t="s">
        <v>39</v>
      </c>
    </row>
  </sheetData>
  <sheetProtection algorithmName="SHA-512" hashValue="1Wl9DR+LHRRpz8Z/iuoWG3TjZ4IyP7cbDeNA3WqtW/iPwgX0OxSHwmQNKqzwy8hNFjqepgrUNzYgRMK6Wwuqhg==" saltValue="zTFwXwWgNHvcsVsswQHWwA==" spinCount="100000" sheet="1" selectLockedCells="1"/>
  <mergeCells count="4">
    <mergeCell ref="B1:G1"/>
    <mergeCell ref="H1:M1"/>
    <mergeCell ref="N1:U1"/>
    <mergeCell ref="V1:Y1"/>
  </mergeCells>
  <dataValidations count="3">
    <dataValidation type="custom" allowBlank="1" showInputMessage="1" showErrorMessage="1" errorTitle="Nur Gruppenname" error="Bitte hier nur den Namen der Gruppe angeben" sqref="B3:B30 D3:D22 F3:F30 H3:H30 J3:J30 L3:L30" xr:uid="{00000000-0002-0000-0400-000000000000}">
      <formula1>ISTEXT(B3:B30)</formula1>
    </dataValidation>
    <dataValidation type="custom" allowBlank="1" showInputMessage="1" showErrorMessage="1" errorTitle="Name der Gruppe" error="Bitte hier nur den Namen der Gruppe angeben" sqref="D23:D30" xr:uid="{00000000-0002-0000-0400-000001000000}">
      <formula1>ISTEXT(D23:D50)</formula1>
    </dataValidation>
    <dataValidation type="custom" allowBlank="1" showInputMessage="1" showErrorMessage="1" errorTitle="Nur Klassenname" error="Bitte hier nur den Namen der Klasse, beginnend mit einem Buchstaben, angeben" sqref="N3:N30 P3:P30 R3:R30 T3:T30 V3:V30 X3:X30" xr:uid="{00000000-0002-0000-0400-000002000000}">
      <formula1>ISTEXT(N3:N30)</formula1>
    </dataValidation>
  </dataValidations>
  <pageMargins left="0.7" right="0.7" top="0.78740157499999996" bottom="0.78740157499999996"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62"/>
  <sheetViews>
    <sheetView workbookViewId="0">
      <pane xSplit="1" ySplit="2" topLeftCell="B3" activePane="bottomRight" state="frozen"/>
      <selection pane="topRight" activeCell="B1" sqref="B1"/>
      <selection pane="bottomLeft" activeCell="A3" sqref="A3"/>
      <selection pane="bottomRight" activeCell="G10" sqref="G10"/>
    </sheetView>
  </sheetViews>
  <sheetFormatPr baseColWidth="10" defaultRowHeight="14.5" x14ac:dyDescent="0.35"/>
  <cols>
    <col min="1" max="1" width="21.453125" style="25" customWidth="1"/>
    <col min="2" max="2" width="59" customWidth="1"/>
    <col min="3" max="3" width="20.7265625" bestFit="1" customWidth="1"/>
    <col min="4" max="4" width="27" customWidth="1"/>
    <col min="5" max="5" width="25.453125" customWidth="1"/>
    <col min="6" max="6" width="26.54296875" customWidth="1"/>
    <col min="7" max="7" width="31.81640625" customWidth="1"/>
  </cols>
  <sheetData>
    <row r="1" spans="1:7" s="20" customFormat="1" ht="27.65" customHeight="1" x14ac:dyDescent="0.35">
      <c r="A1" s="131" t="str">
        <f>Titel!I9</f>
        <v>2023/2024</v>
      </c>
      <c r="B1" s="540" t="s">
        <v>31</v>
      </c>
      <c r="C1" s="540"/>
      <c r="D1" s="153" t="s">
        <v>32</v>
      </c>
      <c r="E1" s="541" t="s">
        <v>33</v>
      </c>
      <c r="F1" s="542"/>
      <c r="G1" s="543"/>
    </row>
    <row r="2" spans="1:7" ht="116.5" customHeight="1" x14ac:dyDescent="0.35">
      <c r="A2" s="154" t="s">
        <v>34</v>
      </c>
      <c r="B2" s="18" t="s">
        <v>69</v>
      </c>
      <c r="C2" s="19" t="s">
        <v>1337</v>
      </c>
      <c r="D2" s="21" t="s">
        <v>260</v>
      </c>
      <c r="E2" s="22" t="s">
        <v>211</v>
      </c>
      <c r="F2" s="22" t="s">
        <v>212</v>
      </c>
      <c r="G2" s="155" t="s">
        <v>70</v>
      </c>
    </row>
    <row r="3" spans="1:7" s="79" customFormat="1" x14ac:dyDescent="0.35">
      <c r="A3" s="26" t="s">
        <v>867</v>
      </c>
      <c r="B3" s="72"/>
      <c r="C3" s="73"/>
      <c r="D3" s="95"/>
      <c r="E3" s="96"/>
      <c r="F3" s="96"/>
      <c r="G3" s="77"/>
    </row>
    <row r="4" spans="1:7" s="79" customFormat="1" x14ac:dyDescent="0.35">
      <c r="A4" s="26" t="s">
        <v>868</v>
      </c>
      <c r="B4" s="80"/>
      <c r="C4" s="81"/>
      <c r="D4" s="97"/>
      <c r="E4" s="98"/>
      <c r="F4" s="98"/>
      <c r="G4" s="85"/>
    </row>
    <row r="5" spans="1:7" s="79" customFormat="1" x14ac:dyDescent="0.35">
      <c r="A5" s="26" t="s">
        <v>869</v>
      </c>
      <c r="B5" s="80"/>
      <c r="C5" s="81"/>
      <c r="D5" s="97"/>
      <c r="E5" s="98"/>
      <c r="F5" s="98"/>
      <c r="G5" s="85"/>
    </row>
    <row r="6" spans="1:7" s="79" customFormat="1" x14ac:dyDescent="0.35">
      <c r="A6" s="26" t="s">
        <v>870</v>
      </c>
      <c r="B6" s="80"/>
      <c r="C6" s="81"/>
      <c r="D6" s="97"/>
      <c r="E6" s="98"/>
      <c r="F6" s="98"/>
      <c r="G6" s="85"/>
    </row>
    <row r="7" spans="1:7" s="79" customFormat="1" x14ac:dyDescent="0.35">
      <c r="A7" s="26" t="s">
        <v>871</v>
      </c>
      <c r="B7" s="80"/>
      <c r="C7" s="81"/>
      <c r="D7" s="97"/>
      <c r="E7" s="98"/>
      <c r="F7" s="98"/>
      <c r="G7" s="85"/>
    </row>
    <row r="8" spans="1:7" s="79" customFormat="1" x14ac:dyDescent="0.35">
      <c r="A8" s="26" t="s">
        <v>872</v>
      </c>
      <c r="B8" s="72"/>
      <c r="C8" s="73"/>
      <c r="D8" s="95"/>
      <c r="E8" s="96"/>
      <c r="F8" s="96"/>
      <c r="G8" s="77"/>
    </row>
    <row r="9" spans="1:7" s="79" customFormat="1" x14ac:dyDescent="0.35">
      <c r="A9" s="26" t="s">
        <v>873</v>
      </c>
      <c r="B9" s="72"/>
      <c r="C9" s="73"/>
      <c r="D9" s="95"/>
      <c r="E9" s="96"/>
      <c r="F9" s="96"/>
      <c r="G9" s="77"/>
    </row>
    <row r="10" spans="1:7" s="79" customFormat="1" x14ac:dyDescent="0.35">
      <c r="A10" s="26" t="s">
        <v>874</v>
      </c>
      <c r="B10" s="72"/>
      <c r="C10" s="73"/>
      <c r="D10" s="95"/>
      <c r="E10" s="96"/>
      <c r="F10" s="96"/>
      <c r="G10" s="77"/>
    </row>
    <row r="11" spans="1:7" s="79" customFormat="1" x14ac:dyDescent="0.35">
      <c r="A11" s="26" t="s">
        <v>875</v>
      </c>
      <c r="B11" s="72"/>
      <c r="C11" s="73"/>
      <c r="D11" s="95"/>
      <c r="E11" s="96"/>
      <c r="F11" s="96"/>
      <c r="G11" s="77"/>
    </row>
    <row r="12" spans="1:7" s="79" customFormat="1" x14ac:dyDescent="0.35">
      <c r="A12" s="26" t="s">
        <v>876</v>
      </c>
      <c r="B12" s="72"/>
      <c r="C12" s="73"/>
      <c r="D12" s="95"/>
      <c r="E12" s="96"/>
      <c r="F12" s="96"/>
      <c r="G12" s="77"/>
    </row>
    <row r="13" spans="1:7" s="79" customFormat="1" x14ac:dyDescent="0.35">
      <c r="A13" s="26" t="s">
        <v>877</v>
      </c>
      <c r="B13" s="72"/>
      <c r="C13" s="73"/>
      <c r="D13" s="95"/>
      <c r="E13" s="96"/>
      <c r="F13" s="96"/>
      <c r="G13" s="77"/>
    </row>
    <row r="14" spans="1:7" s="79" customFormat="1" x14ac:dyDescent="0.35">
      <c r="A14" s="26" t="s">
        <v>878</v>
      </c>
      <c r="B14" s="72"/>
      <c r="C14" s="73"/>
      <c r="D14" s="95"/>
      <c r="E14" s="96"/>
      <c r="F14" s="96"/>
      <c r="G14" s="77"/>
    </row>
    <row r="15" spans="1:7" s="79" customFormat="1" x14ac:dyDescent="0.35">
      <c r="A15" s="26" t="s">
        <v>879</v>
      </c>
      <c r="B15" s="72"/>
      <c r="C15" s="73"/>
      <c r="D15" s="95"/>
      <c r="E15" s="96"/>
      <c r="F15" s="96"/>
      <c r="G15" s="77"/>
    </row>
    <row r="16" spans="1:7" s="79" customFormat="1" x14ac:dyDescent="0.35">
      <c r="A16" s="26" t="s">
        <v>880</v>
      </c>
      <c r="B16" s="72"/>
      <c r="C16" s="73"/>
      <c r="D16" s="95"/>
      <c r="E16" s="96"/>
      <c r="F16" s="96"/>
      <c r="G16" s="77"/>
    </row>
    <row r="17" spans="1:7" s="79" customFormat="1" x14ac:dyDescent="0.35">
      <c r="A17" s="26" t="s">
        <v>881</v>
      </c>
      <c r="B17" s="72"/>
      <c r="C17" s="73"/>
      <c r="D17" s="95"/>
      <c r="E17" s="96"/>
      <c r="F17" s="96"/>
      <c r="G17" s="77"/>
    </row>
    <row r="18" spans="1:7" s="79" customFormat="1" x14ac:dyDescent="0.35">
      <c r="A18" s="26" t="s">
        <v>882</v>
      </c>
      <c r="B18" s="72"/>
      <c r="C18" s="73"/>
      <c r="D18" s="95"/>
      <c r="E18" s="96"/>
      <c r="F18" s="96"/>
      <c r="G18" s="77"/>
    </row>
    <row r="19" spans="1:7" s="79" customFormat="1" x14ac:dyDescent="0.35">
      <c r="A19" s="26" t="s">
        <v>883</v>
      </c>
      <c r="B19" s="72"/>
      <c r="C19" s="73"/>
      <c r="D19" s="95"/>
      <c r="E19" s="96"/>
      <c r="F19" s="96"/>
      <c r="G19" s="77"/>
    </row>
    <row r="20" spans="1:7" s="79" customFormat="1" x14ac:dyDescent="0.35">
      <c r="A20" s="26" t="s">
        <v>884</v>
      </c>
      <c r="B20" s="72"/>
      <c r="C20" s="73"/>
      <c r="D20" s="95"/>
      <c r="E20" s="96"/>
      <c r="F20" s="96"/>
      <c r="G20" s="77"/>
    </row>
    <row r="21" spans="1:7" s="79" customFormat="1" x14ac:dyDescent="0.35">
      <c r="A21" s="26" t="s">
        <v>885</v>
      </c>
      <c r="B21" s="72"/>
      <c r="C21" s="73"/>
      <c r="D21" s="95"/>
      <c r="E21" s="96"/>
      <c r="F21" s="96"/>
      <c r="G21" s="77"/>
    </row>
    <row r="22" spans="1:7" s="79" customFormat="1" x14ac:dyDescent="0.35">
      <c r="A22" s="26" t="s">
        <v>886</v>
      </c>
      <c r="B22" s="72"/>
      <c r="C22" s="73"/>
      <c r="D22" s="95"/>
      <c r="E22" s="96"/>
      <c r="F22" s="96"/>
      <c r="G22" s="77"/>
    </row>
    <row r="23" spans="1:7" s="79" customFormat="1" x14ac:dyDescent="0.35">
      <c r="A23" s="26" t="s">
        <v>887</v>
      </c>
      <c r="B23" s="72"/>
      <c r="C23" s="73"/>
      <c r="D23" s="95"/>
      <c r="E23" s="96"/>
      <c r="F23" s="96"/>
      <c r="G23" s="77"/>
    </row>
    <row r="24" spans="1:7" s="79" customFormat="1" x14ac:dyDescent="0.35">
      <c r="A24" s="26" t="s">
        <v>888</v>
      </c>
      <c r="B24" s="72"/>
      <c r="C24" s="73"/>
      <c r="D24" s="95"/>
      <c r="E24" s="96"/>
      <c r="F24" s="96"/>
      <c r="G24" s="77"/>
    </row>
    <row r="25" spans="1:7" s="79" customFormat="1" x14ac:dyDescent="0.35">
      <c r="A25" s="27" t="s">
        <v>889</v>
      </c>
      <c r="B25" s="72"/>
      <c r="C25" s="73"/>
      <c r="D25" s="95"/>
      <c r="E25" s="96"/>
      <c r="F25" s="96"/>
      <c r="G25" s="77"/>
    </row>
    <row r="26" spans="1:7" s="79" customFormat="1" x14ac:dyDescent="0.35">
      <c r="A26" s="27" t="s">
        <v>890</v>
      </c>
      <c r="B26" s="72"/>
      <c r="C26" s="73"/>
      <c r="D26" s="95"/>
      <c r="E26" s="96"/>
      <c r="F26" s="96"/>
      <c r="G26" s="77"/>
    </row>
    <row r="27" spans="1:7" s="79" customFormat="1" x14ac:dyDescent="0.35">
      <c r="A27" s="27" t="s">
        <v>891</v>
      </c>
      <c r="B27" s="72"/>
      <c r="C27" s="73"/>
      <c r="D27" s="95"/>
      <c r="E27" s="96"/>
      <c r="F27" s="96"/>
      <c r="G27" s="77"/>
    </row>
    <row r="28" spans="1:7" s="79" customFormat="1" x14ac:dyDescent="0.35">
      <c r="A28" s="27" t="s">
        <v>892</v>
      </c>
      <c r="B28" s="72"/>
      <c r="C28" s="73"/>
      <c r="D28" s="95"/>
      <c r="E28" s="96"/>
      <c r="F28" s="96"/>
      <c r="G28" s="77"/>
    </row>
    <row r="29" spans="1:7" s="79" customFormat="1" x14ac:dyDescent="0.35">
      <c r="A29" s="27" t="s">
        <v>893</v>
      </c>
      <c r="B29" s="72"/>
      <c r="C29" s="73"/>
      <c r="D29" s="95"/>
      <c r="E29" s="96"/>
      <c r="F29" s="96"/>
      <c r="G29" s="77"/>
    </row>
    <row r="30" spans="1:7" s="79" customFormat="1" x14ac:dyDescent="0.35">
      <c r="A30" s="27" t="s">
        <v>894</v>
      </c>
      <c r="B30" s="72"/>
      <c r="C30" s="73"/>
      <c r="D30" s="95"/>
      <c r="E30" s="96"/>
      <c r="F30" s="96"/>
      <c r="G30" s="77"/>
    </row>
    <row r="31" spans="1:7" s="79" customFormat="1" x14ac:dyDescent="0.35">
      <c r="A31" s="27" t="s">
        <v>895</v>
      </c>
      <c r="B31" s="72"/>
      <c r="C31" s="73"/>
      <c r="D31" s="95"/>
      <c r="E31" s="96"/>
      <c r="F31" s="96"/>
      <c r="G31" s="77"/>
    </row>
    <row r="32" spans="1:7" s="79" customFormat="1" x14ac:dyDescent="0.35">
      <c r="A32" s="27" t="s">
        <v>896</v>
      </c>
      <c r="B32" s="72"/>
      <c r="C32" s="73"/>
      <c r="D32" s="95"/>
      <c r="E32" s="96"/>
      <c r="F32" s="96"/>
      <c r="G32" s="77"/>
    </row>
    <row r="33" spans="1:7" s="79" customFormat="1" x14ac:dyDescent="0.35">
      <c r="A33" s="27" t="s">
        <v>897</v>
      </c>
      <c r="B33" s="72"/>
      <c r="C33" s="73"/>
      <c r="D33" s="95"/>
      <c r="E33" s="96"/>
      <c r="F33" s="96"/>
      <c r="G33" s="77"/>
    </row>
    <row r="34" spans="1:7" s="79" customFormat="1" x14ac:dyDescent="0.35">
      <c r="A34" s="27" t="s">
        <v>898</v>
      </c>
      <c r="B34" s="72"/>
      <c r="C34" s="73"/>
      <c r="D34" s="95"/>
      <c r="E34" s="96"/>
      <c r="F34" s="96"/>
      <c r="G34" s="77"/>
    </row>
    <row r="35" spans="1:7" s="79" customFormat="1" x14ac:dyDescent="0.35">
      <c r="A35" s="27" t="s">
        <v>899</v>
      </c>
      <c r="B35" s="72"/>
      <c r="C35" s="73"/>
      <c r="D35" s="95"/>
      <c r="E35" s="96"/>
      <c r="F35" s="96"/>
      <c r="G35" s="77"/>
    </row>
    <row r="36" spans="1:7" s="79" customFormat="1" x14ac:dyDescent="0.35">
      <c r="A36" s="27" t="s">
        <v>900</v>
      </c>
      <c r="B36" s="72"/>
      <c r="C36" s="73"/>
      <c r="D36" s="95"/>
      <c r="E36" s="96"/>
      <c r="F36" s="96"/>
      <c r="G36" s="77"/>
    </row>
    <row r="37" spans="1:7" s="79" customFormat="1" x14ac:dyDescent="0.35">
      <c r="A37" s="27" t="s">
        <v>901</v>
      </c>
      <c r="B37" s="72"/>
      <c r="C37" s="73"/>
      <c r="D37" s="95"/>
      <c r="E37" s="96"/>
      <c r="F37" s="96"/>
      <c r="G37" s="77"/>
    </row>
    <row r="38" spans="1:7" s="79" customFormat="1" x14ac:dyDescent="0.35">
      <c r="A38" s="27" t="s">
        <v>902</v>
      </c>
      <c r="B38" s="72"/>
      <c r="C38" s="73"/>
      <c r="D38" s="95"/>
      <c r="E38" s="96"/>
      <c r="F38" s="96"/>
      <c r="G38" s="77"/>
    </row>
    <row r="39" spans="1:7" s="79" customFormat="1" x14ac:dyDescent="0.35">
      <c r="A39" s="27" t="s">
        <v>903</v>
      </c>
      <c r="B39" s="72"/>
      <c r="C39" s="73"/>
      <c r="D39" s="95"/>
      <c r="E39" s="96"/>
      <c r="F39" s="96"/>
      <c r="G39" s="77"/>
    </row>
    <row r="40" spans="1:7" s="79" customFormat="1" x14ac:dyDescent="0.35">
      <c r="A40" s="27" t="s">
        <v>904</v>
      </c>
      <c r="B40" s="72"/>
      <c r="C40" s="73"/>
      <c r="D40" s="95"/>
      <c r="E40" s="96"/>
      <c r="F40" s="96"/>
      <c r="G40" s="77"/>
    </row>
    <row r="41" spans="1:7" s="79" customFormat="1" x14ac:dyDescent="0.35">
      <c r="A41" s="27" t="s">
        <v>905</v>
      </c>
      <c r="B41" s="72"/>
      <c r="C41" s="73"/>
      <c r="D41" s="95"/>
      <c r="E41" s="96"/>
      <c r="F41" s="96"/>
      <c r="G41" s="77"/>
    </row>
    <row r="42" spans="1:7" s="79" customFormat="1" x14ac:dyDescent="0.35">
      <c r="A42" s="27" t="s">
        <v>906</v>
      </c>
      <c r="B42" s="72"/>
      <c r="C42" s="73"/>
      <c r="D42" s="95"/>
      <c r="E42" s="96"/>
      <c r="F42" s="96"/>
      <c r="G42" s="77"/>
    </row>
    <row r="43" spans="1:7" s="79" customFormat="1" x14ac:dyDescent="0.35">
      <c r="A43" s="27" t="s">
        <v>907</v>
      </c>
      <c r="B43" s="72"/>
      <c r="C43" s="73"/>
      <c r="D43" s="95"/>
      <c r="E43" s="96"/>
      <c r="F43" s="96"/>
      <c r="G43" s="77"/>
    </row>
    <row r="44" spans="1:7" s="79" customFormat="1" x14ac:dyDescent="0.35">
      <c r="A44" s="27" t="s">
        <v>908</v>
      </c>
      <c r="B44" s="72"/>
      <c r="C44" s="73"/>
      <c r="D44" s="95"/>
      <c r="E44" s="96"/>
      <c r="F44" s="96"/>
      <c r="G44" s="77"/>
    </row>
    <row r="45" spans="1:7" s="79" customFormat="1" x14ac:dyDescent="0.35">
      <c r="A45" s="27" t="s">
        <v>909</v>
      </c>
      <c r="B45" s="72"/>
      <c r="C45" s="73"/>
      <c r="D45" s="95"/>
      <c r="E45" s="96"/>
      <c r="F45" s="96"/>
      <c r="G45" s="77"/>
    </row>
    <row r="46" spans="1:7" s="79" customFormat="1" x14ac:dyDescent="0.35">
      <c r="A46" s="27" t="s">
        <v>910</v>
      </c>
      <c r="B46" s="72"/>
      <c r="C46" s="73"/>
      <c r="D46" s="95"/>
      <c r="E46" s="96"/>
      <c r="F46" s="96"/>
      <c r="G46" s="77"/>
    </row>
    <row r="47" spans="1:7" s="79" customFormat="1" x14ac:dyDescent="0.35">
      <c r="A47" s="27" t="s">
        <v>911</v>
      </c>
      <c r="B47" s="72"/>
      <c r="C47" s="73"/>
      <c r="D47" s="95"/>
      <c r="E47" s="96"/>
      <c r="F47" s="96"/>
      <c r="G47" s="77"/>
    </row>
    <row r="48" spans="1:7" s="79" customFormat="1" x14ac:dyDescent="0.35">
      <c r="A48" s="27" t="s">
        <v>912</v>
      </c>
      <c r="B48" s="72"/>
      <c r="C48" s="73"/>
      <c r="D48" s="95"/>
      <c r="E48" s="96"/>
      <c r="F48" s="96"/>
      <c r="G48" s="77"/>
    </row>
    <row r="49" spans="1:7" s="79" customFormat="1" x14ac:dyDescent="0.35">
      <c r="A49" s="27" t="s">
        <v>913</v>
      </c>
      <c r="B49" s="72"/>
      <c r="C49" s="73"/>
      <c r="D49" s="95"/>
      <c r="E49" s="96"/>
      <c r="F49" s="96"/>
      <c r="G49" s="77"/>
    </row>
    <row r="50" spans="1:7" s="79" customFormat="1" x14ac:dyDescent="0.35">
      <c r="A50" s="27" t="s">
        <v>914</v>
      </c>
      <c r="B50" s="72"/>
      <c r="C50" s="73"/>
      <c r="D50" s="95"/>
      <c r="E50" s="96"/>
      <c r="F50" s="96"/>
      <c r="G50" s="77"/>
    </row>
    <row r="51" spans="1:7" s="79" customFormat="1" x14ac:dyDescent="0.35">
      <c r="A51" s="27" t="s">
        <v>915</v>
      </c>
      <c r="B51" s="72"/>
      <c r="C51" s="73"/>
      <c r="D51" s="95"/>
      <c r="E51" s="96"/>
      <c r="F51" s="96"/>
      <c r="G51" s="77"/>
    </row>
    <row r="52" spans="1:7" s="79" customFormat="1" x14ac:dyDescent="0.35">
      <c r="A52" s="27" t="s">
        <v>916</v>
      </c>
      <c r="B52" s="72"/>
      <c r="C52" s="73"/>
      <c r="D52" s="95"/>
      <c r="E52" s="96"/>
      <c r="F52" s="96"/>
      <c r="G52" s="77"/>
    </row>
    <row r="53" spans="1:7" s="79" customFormat="1" x14ac:dyDescent="0.35">
      <c r="A53" s="27" t="s">
        <v>917</v>
      </c>
      <c r="B53" s="72"/>
      <c r="C53" s="73"/>
      <c r="D53" s="95"/>
      <c r="E53" s="96"/>
      <c r="F53" s="96"/>
      <c r="G53" s="77"/>
    </row>
    <row r="54" spans="1:7" s="79" customFormat="1" ht="15" thickBot="1" x14ac:dyDescent="0.4">
      <c r="A54" s="27" t="s">
        <v>918</v>
      </c>
      <c r="B54" s="88"/>
      <c r="C54" s="89"/>
      <c r="D54" s="99"/>
      <c r="E54" s="100"/>
      <c r="F54" s="100"/>
      <c r="G54" s="93"/>
    </row>
    <row r="55" spans="1:7" s="146" customFormat="1" ht="9" customHeight="1" thickBot="1" x14ac:dyDescent="0.4">
      <c r="A55" s="129"/>
      <c r="B55" s="147"/>
      <c r="C55" s="148"/>
      <c r="D55" s="149"/>
      <c r="E55" s="128"/>
      <c r="F55" s="128"/>
      <c r="G55" s="128"/>
    </row>
    <row r="56" spans="1:7" s="156" customFormat="1" x14ac:dyDescent="0.35">
      <c r="A56" s="137" t="s">
        <v>55</v>
      </c>
      <c r="B56" s="138"/>
      <c r="C56" s="138"/>
      <c r="D56" s="138"/>
      <c r="E56" s="138"/>
      <c r="F56" s="138"/>
      <c r="G56" s="140"/>
    </row>
    <row r="57" spans="1:7" s="156" customFormat="1" x14ac:dyDescent="0.35">
      <c r="A57" s="141" t="s">
        <v>57</v>
      </c>
      <c r="B57" s="72">
        <f>COUNTA(B3:B15)</f>
        <v>0</v>
      </c>
      <c r="C57" s="73">
        <f>SUM(C3:C15)</f>
        <v>0</v>
      </c>
      <c r="D57" s="95">
        <f>COUNTA(D3:D15)</f>
        <v>0</v>
      </c>
      <c r="E57" s="96">
        <f>COUNTA(E3:E15)</f>
        <v>0</v>
      </c>
      <c r="F57" s="96">
        <f>COUNTA(F3:F15)</f>
        <v>0</v>
      </c>
      <c r="G57" s="77">
        <f>COUNTA(G3:G15)</f>
        <v>0</v>
      </c>
    </row>
    <row r="58" spans="1:7" s="156" customFormat="1" x14ac:dyDescent="0.35">
      <c r="A58" s="141" t="s">
        <v>58</v>
      </c>
      <c r="B58" s="72">
        <f>COUNTA(B16:B24)</f>
        <v>0</v>
      </c>
      <c r="C58" s="73">
        <f>SUM(C16:C24)</f>
        <v>0</v>
      </c>
      <c r="D58" s="95">
        <f>COUNTA(D16:D24)</f>
        <v>0</v>
      </c>
      <c r="E58" s="96">
        <f>COUNTA(E16:E24)</f>
        <v>0</v>
      </c>
      <c r="F58" s="96">
        <f>COUNTA(F16:F24)</f>
        <v>0</v>
      </c>
      <c r="G58" s="77">
        <f>COUNTA(G16:G24)</f>
        <v>0</v>
      </c>
    </row>
    <row r="59" spans="1:7" s="156" customFormat="1" x14ac:dyDescent="0.35">
      <c r="A59" s="141" t="s">
        <v>59</v>
      </c>
      <c r="B59" s="72">
        <f>COUNTA(B25:B41)</f>
        <v>0</v>
      </c>
      <c r="C59" s="73">
        <f>SUM(C25:C41)</f>
        <v>0</v>
      </c>
      <c r="D59" s="95">
        <f>COUNTA(D25:D41)</f>
        <v>0</v>
      </c>
      <c r="E59" s="96">
        <f>COUNTA(E25:E41)</f>
        <v>0</v>
      </c>
      <c r="F59" s="96">
        <f>COUNTA(F25:F41)</f>
        <v>0</v>
      </c>
      <c r="G59" s="77">
        <f>COUNTA(G25:G41)</f>
        <v>0</v>
      </c>
    </row>
    <row r="60" spans="1:7" s="156" customFormat="1" ht="15" thickBot="1" x14ac:dyDescent="0.4">
      <c r="A60" s="143" t="s">
        <v>60</v>
      </c>
      <c r="B60" s="72">
        <f>COUNTA(B42:B54)</f>
        <v>0</v>
      </c>
      <c r="C60" s="73">
        <f>SUM(C42:C54)</f>
        <v>0</v>
      </c>
      <c r="D60" s="95">
        <f>COUNTA(D42:D54)</f>
        <v>0</v>
      </c>
      <c r="E60" s="96">
        <f>COUNTA(E42:E54)</f>
        <v>0</v>
      </c>
      <c r="F60" s="96">
        <f>COUNTA(F42:F54)</f>
        <v>0</v>
      </c>
      <c r="G60" s="77">
        <f>COUNTA(G42:G54)</f>
        <v>0</v>
      </c>
    </row>
    <row r="61" spans="1:7" s="146" customFormat="1" ht="8.5" customHeight="1" thickBot="1" x14ac:dyDescent="0.4">
      <c r="A61" s="129"/>
      <c r="B61" s="150"/>
      <c r="C61" s="151"/>
      <c r="D61" s="152"/>
      <c r="E61" s="127"/>
      <c r="F61" s="127"/>
      <c r="G61" s="127"/>
    </row>
    <row r="62" spans="1:7" s="163" customFormat="1" ht="14.5" customHeight="1" thickBot="1" x14ac:dyDescent="0.4">
      <c r="A62" s="157" t="s">
        <v>56</v>
      </c>
      <c r="B62" s="158">
        <f>COUNTA(B3:B54)</f>
        <v>0</v>
      </c>
      <c r="C62" s="159">
        <f>SUM(C3:C54)</f>
        <v>0</v>
      </c>
      <c r="D62" s="160">
        <f>COUNTA(D3:D54)</f>
        <v>0</v>
      </c>
      <c r="E62" s="161">
        <f>SUM(E57:E60)</f>
        <v>0</v>
      </c>
      <c r="F62" s="161">
        <f>SUM(F57:F60)</f>
        <v>0</v>
      </c>
      <c r="G62" s="162">
        <f>COUNTA(G3:G54)</f>
        <v>0</v>
      </c>
    </row>
  </sheetData>
  <sheetProtection algorithmName="SHA-512" hashValue="5hnLLHdamTT4rvFBX1KlHMxU2Bc1k14xGp7bucuoTHus0gI0IK8M50NLsWR2WCgIKnOTzK43v8UNEaZmw1D78Q==" saltValue="XHzv5dXOmSoMNpnq/U1hHA==" spinCount="100000" sheet="1" selectLockedCells="1"/>
  <mergeCells count="2">
    <mergeCell ref="B1:C1"/>
    <mergeCell ref="E1:G1"/>
  </mergeCells>
  <dataValidations count="12">
    <dataValidation type="custom" allowBlank="1" showInputMessage="1" showErrorMessage="1" errorTitle="Nur Projektname" error="Bitte hier nur den Namen des Projekts eingeben." sqref="B8:B54" xr:uid="{00000000-0002-0000-0500-000000000000}">
      <formula1>ISTEXT(B8:B56)</formula1>
    </dataValidation>
    <dataValidation type="custom" allowBlank="1" showInputMessage="1" showErrorMessage="1" errorTitle="Nur Netzwerkname" error="Bitte hier nur den Namen des Netzwerkes eintragen." sqref="D8:D54" xr:uid="{00000000-0002-0000-0500-000001000000}">
      <formula1>ISTEXT(D8:D56)</formula1>
    </dataValidation>
    <dataValidation type="custom" allowBlank="1" showInputMessage="1" showErrorMessage="1" errorTitle="Nur Netzwerkname" error="Bitte hier nur den Namen des Netzwerkes eingeben." sqref="G8:G54" xr:uid="{00000000-0002-0000-0500-000002000000}">
      <formula1>ISTEXT(G8:G56)</formula1>
    </dataValidation>
    <dataValidation type="custom" allowBlank="1" showInputMessage="1" showErrorMessage="1" errorTitle="Nur Projektname" error="Bitte hier nur den Namen des Projekts eingeben." sqref="B7" xr:uid="{00000000-0002-0000-0500-000003000000}">
      <formula1>ISTEXT(B7:B56)</formula1>
    </dataValidation>
    <dataValidation type="custom" allowBlank="1" showInputMessage="1" showErrorMessage="1" errorTitle="Nur Netzwerkname" error="Bitte hier nur den Namen des Netzwerkes eintragen." sqref="D7" xr:uid="{00000000-0002-0000-0500-000004000000}">
      <formula1>ISTEXT(D7:D56)</formula1>
    </dataValidation>
    <dataValidation type="custom" allowBlank="1" showInputMessage="1" showErrorMessage="1" errorTitle="Nur Netzwerkname" error="Bitte hier nur den Namen des Netzwerkes eingeben." sqref="G7" xr:uid="{00000000-0002-0000-0500-000005000000}">
      <formula1>ISTEXT(G7:G56)</formula1>
    </dataValidation>
    <dataValidation type="custom" allowBlank="1" showInputMessage="1" showErrorMessage="1" errorTitle="Nur Projektname" error="Bitte hier nur den Namen des Projekts eingeben." sqref="B3:B5" xr:uid="{00000000-0002-0000-0500-000006000000}">
      <formula1>ISTEXT(B3:B54)</formula1>
    </dataValidation>
    <dataValidation type="custom" allowBlank="1" showInputMessage="1" showErrorMessage="1" errorTitle="Nur Projektname" error="Bitte hier nur den Namen des Projekts eingeben." sqref="B6" xr:uid="{00000000-0002-0000-0500-000007000000}">
      <formula1>ISTEXT(B6:B56)</formula1>
    </dataValidation>
    <dataValidation type="custom" allowBlank="1" showInputMessage="1" showErrorMessage="1" errorTitle="Nur Netzwerkname" error="Bitte hier nur den Namen des Netzwerkes eintragen." sqref="D3:D5" xr:uid="{00000000-0002-0000-0500-000008000000}">
      <formula1>ISTEXT(D3:D54)</formula1>
    </dataValidation>
    <dataValidation type="custom" allowBlank="1" showInputMessage="1" showErrorMessage="1" errorTitle="Nur Netzwerkname" error="Bitte hier nur den Namen des Netzwerkes eintragen." sqref="D6" xr:uid="{00000000-0002-0000-0500-000009000000}">
      <formula1>ISTEXT(D6:D56)</formula1>
    </dataValidation>
    <dataValidation type="custom" allowBlank="1" showInputMessage="1" showErrorMessage="1" errorTitle="Nur Netzwerkname" error="Bitte hier nur den Namen des Netzwerkes eingeben." sqref="G3:G5" xr:uid="{00000000-0002-0000-0500-00000A000000}">
      <formula1>ISTEXT(G3:G54)</formula1>
    </dataValidation>
    <dataValidation type="custom" allowBlank="1" showInputMessage="1" showErrorMessage="1" errorTitle="Nur Netzwerkname" error="Bitte hier nur den Namen des Netzwerkes eingeben." sqref="G6" xr:uid="{00000000-0002-0000-0500-00000B000000}">
      <formula1>ISTEXT(G6:G56)</formula1>
    </dataValidation>
  </dataValidations>
  <pageMargins left="0.7" right="0.7" top="0.78740157499999996" bottom="0.78740157499999996"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62"/>
  <sheetViews>
    <sheetView zoomScaleNormal="100" workbookViewId="0">
      <pane xSplit="1" ySplit="2" topLeftCell="B3" activePane="bottomRight" state="frozen"/>
      <selection pane="topRight" activeCell="B1" sqref="B1"/>
      <selection pane="bottomLeft" activeCell="A3" sqref="A3"/>
      <selection pane="bottomRight" activeCell="C20" sqref="C20"/>
    </sheetView>
  </sheetViews>
  <sheetFormatPr baseColWidth="10" defaultRowHeight="14.5" x14ac:dyDescent="0.35"/>
  <cols>
    <col min="1" max="1" width="20.7265625" style="25" customWidth="1"/>
    <col min="2" max="2" width="12.81640625" bestFit="1" customWidth="1"/>
    <col min="3" max="3" width="35.7265625" customWidth="1"/>
    <col min="4" max="4" width="10.7265625" bestFit="1" customWidth="1"/>
    <col min="5" max="5" width="32.1796875" customWidth="1"/>
    <col min="6" max="6" width="9.26953125" bestFit="1" customWidth="1"/>
    <col min="7" max="7" width="33.453125" customWidth="1"/>
    <col min="8" max="8" width="10.7265625" bestFit="1" customWidth="1"/>
    <col min="9" max="9" width="34.1796875" customWidth="1"/>
  </cols>
  <sheetData>
    <row r="1" spans="1:9" s="20" customFormat="1" ht="48" customHeight="1" x14ac:dyDescent="0.35">
      <c r="A1" s="131" t="str">
        <f>Titel!I9</f>
        <v>2023/2024</v>
      </c>
      <c r="B1" s="544" t="s">
        <v>71</v>
      </c>
      <c r="C1" s="545"/>
      <c r="D1" s="545"/>
      <c r="E1" s="546"/>
      <c r="F1" s="547" t="s">
        <v>72</v>
      </c>
      <c r="G1" s="548"/>
      <c r="H1" s="548"/>
      <c r="I1" s="549"/>
    </row>
    <row r="2" spans="1:9" ht="117.65" customHeight="1" x14ac:dyDescent="0.35">
      <c r="A2" s="154" t="s">
        <v>34</v>
      </c>
      <c r="B2" s="24" t="s">
        <v>86</v>
      </c>
      <c r="C2" s="24" t="s">
        <v>169</v>
      </c>
      <c r="D2" s="24" t="s">
        <v>87</v>
      </c>
      <c r="E2" s="24" t="s">
        <v>1338</v>
      </c>
      <c r="F2" s="23" t="s">
        <v>88</v>
      </c>
      <c r="G2" s="23" t="s">
        <v>170</v>
      </c>
      <c r="H2" s="23" t="s">
        <v>89</v>
      </c>
      <c r="I2" s="169" t="s">
        <v>1339</v>
      </c>
    </row>
    <row r="3" spans="1:9" s="79" customFormat="1" x14ac:dyDescent="0.35">
      <c r="A3" s="26" t="s">
        <v>867</v>
      </c>
      <c r="B3" s="59"/>
      <c r="C3" s="59"/>
      <c r="D3" s="59"/>
      <c r="E3" s="59"/>
      <c r="F3" s="60"/>
      <c r="G3" s="60"/>
      <c r="H3" s="60"/>
      <c r="I3" s="75"/>
    </row>
    <row r="4" spans="1:9" s="79" customFormat="1" x14ac:dyDescent="0.35">
      <c r="A4" s="26" t="s">
        <v>868</v>
      </c>
      <c r="B4" s="101"/>
      <c r="C4" s="101"/>
      <c r="D4" s="101"/>
      <c r="E4" s="101"/>
      <c r="F4" s="102"/>
      <c r="G4" s="102"/>
      <c r="H4" s="102"/>
      <c r="I4" s="83"/>
    </row>
    <row r="5" spans="1:9" s="79" customFormat="1" x14ac:dyDescent="0.35">
      <c r="A5" s="26" t="s">
        <v>869</v>
      </c>
      <c r="B5" s="101"/>
      <c r="C5" s="101"/>
      <c r="D5" s="101"/>
      <c r="E5" s="101"/>
      <c r="F5" s="102"/>
      <c r="G5" s="102"/>
      <c r="H5" s="102"/>
      <c r="I5" s="83"/>
    </row>
    <row r="6" spans="1:9" s="79" customFormat="1" x14ac:dyDescent="0.35">
      <c r="A6" s="26" t="s">
        <v>870</v>
      </c>
      <c r="B6" s="101"/>
      <c r="C6" s="101"/>
      <c r="D6" s="101"/>
      <c r="E6" s="101"/>
      <c r="F6" s="102"/>
      <c r="G6" s="102"/>
      <c r="H6" s="102"/>
      <c r="I6" s="83"/>
    </row>
    <row r="7" spans="1:9" s="79" customFormat="1" x14ac:dyDescent="0.35">
      <c r="A7" s="26" t="s">
        <v>871</v>
      </c>
      <c r="B7" s="101"/>
      <c r="C7" s="101"/>
      <c r="D7" s="101"/>
      <c r="E7" s="101"/>
      <c r="F7" s="102"/>
      <c r="G7" s="102"/>
      <c r="H7" s="102"/>
      <c r="I7" s="83"/>
    </row>
    <row r="8" spans="1:9" s="79" customFormat="1" x14ac:dyDescent="0.35">
      <c r="A8" s="26" t="s">
        <v>872</v>
      </c>
      <c r="B8" s="59"/>
      <c r="C8" s="59"/>
      <c r="D8" s="59"/>
      <c r="E8" s="59"/>
      <c r="F8" s="60"/>
      <c r="G8" s="60"/>
      <c r="H8" s="60"/>
      <c r="I8" s="75"/>
    </row>
    <row r="9" spans="1:9" s="79" customFormat="1" x14ac:dyDescent="0.35">
      <c r="A9" s="26" t="s">
        <v>873</v>
      </c>
      <c r="B9" s="59"/>
      <c r="C9" s="59"/>
      <c r="D9" s="59"/>
      <c r="E9" s="59"/>
      <c r="F9" s="60"/>
      <c r="G9" s="60"/>
      <c r="H9" s="60"/>
      <c r="I9" s="75"/>
    </row>
    <row r="10" spans="1:9" s="79" customFormat="1" x14ac:dyDescent="0.35">
      <c r="A10" s="26" t="s">
        <v>874</v>
      </c>
      <c r="B10" s="59"/>
      <c r="C10" s="59"/>
      <c r="D10" s="59"/>
      <c r="E10" s="59"/>
      <c r="F10" s="60"/>
      <c r="G10" s="60"/>
      <c r="H10" s="60"/>
      <c r="I10" s="75"/>
    </row>
    <row r="11" spans="1:9" s="79" customFormat="1" x14ac:dyDescent="0.35">
      <c r="A11" s="26" t="s">
        <v>875</v>
      </c>
      <c r="B11" s="59"/>
      <c r="C11" s="59"/>
      <c r="D11" s="59"/>
      <c r="E11" s="59"/>
      <c r="F11" s="60"/>
      <c r="G11" s="60"/>
      <c r="H11" s="60"/>
      <c r="I11" s="75"/>
    </row>
    <row r="12" spans="1:9" s="79" customFormat="1" x14ac:dyDescent="0.35">
      <c r="A12" s="26" t="s">
        <v>876</v>
      </c>
      <c r="B12" s="59"/>
      <c r="C12" s="59"/>
      <c r="D12" s="59"/>
      <c r="E12" s="59"/>
      <c r="F12" s="60"/>
      <c r="G12" s="60"/>
      <c r="H12" s="60"/>
      <c r="I12" s="75"/>
    </row>
    <row r="13" spans="1:9" s="79" customFormat="1" x14ac:dyDescent="0.35">
      <c r="A13" s="26" t="s">
        <v>877</v>
      </c>
      <c r="B13" s="59"/>
      <c r="C13" s="59"/>
      <c r="D13" s="59"/>
      <c r="E13" s="59"/>
      <c r="F13" s="60"/>
      <c r="G13" s="60"/>
      <c r="H13" s="60"/>
      <c r="I13" s="75"/>
    </row>
    <row r="14" spans="1:9" s="79" customFormat="1" x14ac:dyDescent="0.35">
      <c r="A14" s="26" t="s">
        <v>878</v>
      </c>
      <c r="B14" s="59"/>
      <c r="C14" s="59"/>
      <c r="D14" s="59"/>
      <c r="E14" s="59"/>
      <c r="F14" s="60"/>
      <c r="G14" s="60"/>
      <c r="H14" s="60"/>
      <c r="I14" s="75"/>
    </row>
    <row r="15" spans="1:9" s="79" customFormat="1" x14ac:dyDescent="0.35">
      <c r="A15" s="26" t="s">
        <v>879</v>
      </c>
      <c r="B15" s="59"/>
      <c r="C15" s="59"/>
      <c r="D15" s="59"/>
      <c r="E15" s="59"/>
      <c r="F15" s="60"/>
      <c r="G15" s="60"/>
      <c r="H15" s="60"/>
      <c r="I15" s="75"/>
    </row>
    <row r="16" spans="1:9" s="79" customFormat="1" x14ac:dyDescent="0.35">
      <c r="A16" s="26" t="s">
        <v>880</v>
      </c>
      <c r="B16" s="59"/>
      <c r="C16" s="59"/>
      <c r="D16" s="59"/>
      <c r="E16" s="59"/>
      <c r="F16" s="60"/>
      <c r="G16" s="60"/>
      <c r="H16" s="60"/>
      <c r="I16" s="75"/>
    </row>
    <row r="17" spans="1:9" s="79" customFormat="1" x14ac:dyDescent="0.35">
      <c r="A17" s="26" t="s">
        <v>881</v>
      </c>
      <c r="B17" s="59"/>
      <c r="C17" s="59"/>
      <c r="D17" s="59"/>
      <c r="E17" s="59"/>
      <c r="F17" s="60"/>
      <c r="G17" s="60"/>
      <c r="H17" s="60"/>
      <c r="I17" s="75"/>
    </row>
    <row r="18" spans="1:9" s="79" customFormat="1" x14ac:dyDescent="0.35">
      <c r="A18" s="26" t="s">
        <v>882</v>
      </c>
      <c r="B18" s="59"/>
      <c r="C18" s="59"/>
      <c r="D18" s="59"/>
      <c r="E18" s="59"/>
      <c r="F18" s="60"/>
      <c r="G18" s="60"/>
      <c r="H18" s="60"/>
      <c r="I18" s="75"/>
    </row>
    <row r="19" spans="1:9" s="79" customFormat="1" x14ac:dyDescent="0.35">
      <c r="A19" s="26" t="s">
        <v>883</v>
      </c>
      <c r="B19" s="59"/>
      <c r="C19" s="59"/>
      <c r="D19" s="59"/>
      <c r="E19" s="59"/>
      <c r="F19" s="60"/>
      <c r="G19" s="60"/>
      <c r="H19" s="60"/>
      <c r="I19" s="75"/>
    </row>
    <row r="20" spans="1:9" s="79" customFormat="1" x14ac:dyDescent="0.35">
      <c r="A20" s="26" t="s">
        <v>884</v>
      </c>
      <c r="B20" s="59"/>
      <c r="C20" s="59"/>
      <c r="D20" s="59"/>
      <c r="E20" s="59"/>
      <c r="F20" s="60"/>
      <c r="G20" s="60"/>
      <c r="H20" s="60"/>
      <c r="I20" s="75"/>
    </row>
    <row r="21" spans="1:9" s="79" customFormat="1" x14ac:dyDescent="0.35">
      <c r="A21" s="26" t="s">
        <v>885</v>
      </c>
      <c r="B21" s="59"/>
      <c r="C21" s="59"/>
      <c r="D21" s="59"/>
      <c r="E21" s="59"/>
      <c r="F21" s="60"/>
      <c r="G21" s="60"/>
      <c r="H21" s="60"/>
      <c r="I21" s="75"/>
    </row>
    <row r="22" spans="1:9" s="79" customFormat="1" x14ac:dyDescent="0.35">
      <c r="A22" s="26" t="s">
        <v>886</v>
      </c>
      <c r="B22" s="59"/>
      <c r="C22" s="59"/>
      <c r="D22" s="59"/>
      <c r="E22" s="59"/>
      <c r="F22" s="60"/>
      <c r="G22" s="60"/>
      <c r="H22" s="60"/>
      <c r="I22" s="75"/>
    </row>
    <row r="23" spans="1:9" s="79" customFormat="1" x14ac:dyDescent="0.35">
      <c r="A23" s="26" t="s">
        <v>887</v>
      </c>
      <c r="B23" s="59"/>
      <c r="C23" s="59"/>
      <c r="D23" s="59"/>
      <c r="E23" s="59"/>
      <c r="F23" s="60"/>
      <c r="G23" s="60"/>
      <c r="H23" s="60"/>
      <c r="I23" s="75"/>
    </row>
    <row r="24" spans="1:9" s="79" customFormat="1" x14ac:dyDescent="0.35">
      <c r="A24" s="26" t="s">
        <v>888</v>
      </c>
      <c r="B24" s="59"/>
      <c r="C24" s="59"/>
      <c r="D24" s="59"/>
      <c r="E24" s="59"/>
      <c r="F24" s="60"/>
      <c r="G24" s="60"/>
      <c r="H24" s="60"/>
      <c r="I24" s="75"/>
    </row>
    <row r="25" spans="1:9" s="79" customFormat="1" x14ac:dyDescent="0.35">
      <c r="A25" s="27" t="s">
        <v>889</v>
      </c>
      <c r="B25" s="59"/>
      <c r="C25" s="59"/>
      <c r="D25" s="59"/>
      <c r="E25" s="59"/>
      <c r="F25" s="60"/>
      <c r="G25" s="60"/>
      <c r="H25" s="60"/>
      <c r="I25" s="75"/>
    </row>
    <row r="26" spans="1:9" s="79" customFormat="1" x14ac:dyDescent="0.35">
      <c r="A26" s="27" t="s">
        <v>890</v>
      </c>
      <c r="B26" s="59"/>
      <c r="C26" s="59"/>
      <c r="D26" s="59"/>
      <c r="E26" s="59"/>
      <c r="F26" s="60"/>
      <c r="G26" s="60"/>
      <c r="H26" s="60"/>
      <c r="I26" s="75"/>
    </row>
    <row r="27" spans="1:9" s="79" customFormat="1" x14ac:dyDescent="0.35">
      <c r="A27" s="27" t="s">
        <v>891</v>
      </c>
      <c r="B27" s="59"/>
      <c r="C27" s="59"/>
      <c r="D27" s="59"/>
      <c r="E27" s="59"/>
      <c r="F27" s="60"/>
      <c r="G27" s="60"/>
      <c r="H27" s="60"/>
      <c r="I27" s="75"/>
    </row>
    <row r="28" spans="1:9" s="79" customFormat="1" x14ac:dyDescent="0.35">
      <c r="A28" s="27" t="s">
        <v>892</v>
      </c>
      <c r="B28" s="59"/>
      <c r="C28" s="59"/>
      <c r="D28" s="59"/>
      <c r="E28" s="59"/>
      <c r="F28" s="60"/>
      <c r="G28" s="60"/>
      <c r="H28" s="60"/>
      <c r="I28" s="75"/>
    </row>
    <row r="29" spans="1:9" s="79" customFormat="1" x14ac:dyDescent="0.35">
      <c r="A29" s="27" t="s">
        <v>893</v>
      </c>
      <c r="B29" s="59"/>
      <c r="C29" s="59"/>
      <c r="D29" s="59"/>
      <c r="E29" s="59"/>
      <c r="F29" s="60"/>
      <c r="G29" s="60"/>
      <c r="H29" s="60"/>
      <c r="I29" s="75"/>
    </row>
    <row r="30" spans="1:9" s="79" customFormat="1" x14ac:dyDescent="0.35">
      <c r="A30" s="27" t="s">
        <v>894</v>
      </c>
      <c r="B30" s="59"/>
      <c r="C30" s="59"/>
      <c r="D30" s="59"/>
      <c r="E30" s="59"/>
      <c r="F30" s="60"/>
      <c r="G30" s="60"/>
      <c r="H30" s="60"/>
      <c r="I30" s="75"/>
    </row>
    <row r="31" spans="1:9" s="79" customFormat="1" x14ac:dyDescent="0.35">
      <c r="A31" s="27" t="s">
        <v>895</v>
      </c>
      <c r="B31" s="59"/>
      <c r="C31" s="59"/>
      <c r="D31" s="59"/>
      <c r="E31" s="59"/>
      <c r="F31" s="60"/>
      <c r="G31" s="60"/>
      <c r="H31" s="60"/>
      <c r="I31" s="75"/>
    </row>
    <row r="32" spans="1:9" s="79" customFormat="1" x14ac:dyDescent="0.35">
      <c r="A32" s="27" t="s">
        <v>896</v>
      </c>
      <c r="B32" s="59"/>
      <c r="C32" s="59"/>
      <c r="D32" s="59"/>
      <c r="E32" s="59"/>
      <c r="F32" s="60"/>
      <c r="G32" s="60"/>
      <c r="H32" s="60"/>
      <c r="I32" s="75"/>
    </row>
    <row r="33" spans="1:9" s="79" customFormat="1" x14ac:dyDescent="0.35">
      <c r="A33" s="27" t="s">
        <v>897</v>
      </c>
      <c r="B33" s="59"/>
      <c r="C33" s="59"/>
      <c r="D33" s="59"/>
      <c r="E33" s="59"/>
      <c r="F33" s="60"/>
      <c r="G33" s="60"/>
      <c r="H33" s="60"/>
      <c r="I33" s="75"/>
    </row>
    <row r="34" spans="1:9" s="79" customFormat="1" x14ac:dyDescent="0.35">
      <c r="A34" s="27" t="s">
        <v>898</v>
      </c>
      <c r="B34" s="59"/>
      <c r="C34" s="59"/>
      <c r="D34" s="59"/>
      <c r="E34" s="59"/>
      <c r="F34" s="60"/>
      <c r="G34" s="60"/>
      <c r="H34" s="60"/>
      <c r="I34" s="75"/>
    </row>
    <row r="35" spans="1:9" s="79" customFormat="1" x14ac:dyDescent="0.35">
      <c r="A35" s="27" t="s">
        <v>899</v>
      </c>
      <c r="B35" s="59"/>
      <c r="C35" s="59"/>
      <c r="D35" s="59"/>
      <c r="E35" s="59"/>
      <c r="F35" s="60"/>
      <c r="G35" s="60"/>
      <c r="H35" s="60"/>
      <c r="I35" s="75"/>
    </row>
    <row r="36" spans="1:9" s="79" customFormat="1" x14ac:dyDescent="0.35">
      <c r="A36" s="27" t="s">
        <v>900</v>
      </c>
      <c r="B36" s="59"/>
      <c r="C36" s="59"/>
      <c r="D36" s="59"/>
      <c r="E36" s="59"/>
      <c r="F36" s="60"/>
      <c r="G36" s="60"/>
      <c r="H36" s="60"/>
      <c r="I36" s="75"/>
    </row>
    <row r="37" spans="1:9" s="79" customFormat="1" x14ac:dyDescent="0.35">
      <c r="A37" s="27" t="s">
        <v>901</v>
      </c>
      <c r="B37" s="59"/>
      <c r="C37" s="59"/>
      <c r="D37" s="59"/>
      <c r="E37" s="59"/>
      <c r="F37" s="60"/>
      <c r="G37" s="60"/>
      <c r="H37" s="60"/>
      <c r="I37" s="75"/>
    </row>
    <row r="38" spans="1:9" s="79" customFormat="1" x14ac:dyDescent="0.35">
      <c r="A38" s="27" t="s">
        <v>902</v>
      </c>
      <c r="B38" s="59"/>
      <c r="C38" s="59"/>
      <c r="D38" s="59"/>
      <c r="E38" s="59"/>
      <c r="F38" s="60"/>
      <c r="G38" s="60"/>
      <c r="H38" s="60"/>
      <c r="I38" s="75"/>
    </row>
    <row r="39" spans="1:9" s="79" customFormat="1" x14ac:dyDescent="0.35">
      <c r="A39" s="27" t="s">
        <v>903</v>
      </c>
      <c r="B39" s="59"/>
      <c r="C39" s="59"/>
      <c r="D39" s="59"/>
      <c r="E39" s="59"/>
      <c r="F39" s="60"/>
      <c r="G39" s="60"/>
      <c r="H39" s="60"/>
      <c r="I39" s="75"/>
    </row>
    <row r="40" spans="1:9" s="79" customFormat="1" x14ac:dyDescent="0.35">
      <c r="A40" s="27" t="s">
        <v>904</v>
      </c>
      <c r="B40" s="59"/>
      <c r="C40" s="59"/>
      <c r="D40" s="59"/>
      <c r="E40" s="59"/>
      <c r="F40" s="60"/>
      <c r="G40" s="60"/>
      <c r="H40" s="60"/>
      <c r="I40" s="75"/>
    </row>
    <row r="41" spans="1:9" s="79" customFormat="1" x14ac:dyDescent="0.35">
      <c r="A41" s="27" t="s">
        <v>905</v>
      </c>
      <c r="B41" s="59"/>
      <c r="C41" s="59"/>
      <c r="D41" s="59"/>
      <c r="E41" s="59"/>
      <c r="F41" s="60"/>
      <c r="G41" s="60"/>
      <c r="H41" s="60"/>
      <c r="I41" s="75"/>
    </row>
    <row r="42" spans="1:9" s="79" customFormat="1" x14ac:dyDescent="0.35">
      <c r="A42" s="27" t="s">
        <v>906</v>
      </c>
      <c r="B42" s="59"/>
      <c r="C42" s="59"/>
      <c r="D42" s="59"/>
      <c r="E42" s="59"/>
      <c r="F42" s="60"/>
      <c r="G42" s="60"/>
      <c r="H42" s="60"/>
      <c r="I42" s="75"/>
    </row>
    <row r="43" spans="1:9" s="79" customFormat="1" x14ac:dyDescent="0.35">
      <c r="A43" s="27" t="s">
        <v>907</v>
      </c>
      <c r="B43" s="59"/>
      <c r="C43" s="59"/>
      <c r="D43" s="59"/>
      <c r="E43" s="59"/>
      <c r="F43" s="60"/>
      <c r="G43" s="60"/>
      <c r="H43" s="60"/>
      <c r="I43" s="75"/>
    </row>
    <row r="44" spans="1:9" s="79" customFormat="1" x14ac:dyDescent="0.35">
      <c r="A44" s="27" t="s">
        <v>908</v>
      </c>
      <c r="B44" s="59"/>
      <c r="C44" s="59"/>
      <c r="D44" s="59"/>
      <c r="E44" s="59"/>
      <c r="F44" s="60"/>
      <c r="G44" s="60"/>
      <c r="H44" s="60"/>
      <c r="I44" s="75"/>
    </row>
    <row r="45" spans="1:9" s="79" customFormat="1" x14ac:dyDescent="0.35">
      <c r="A45" s="27" t="s">
        <v>909</v>
      </c>
      <c r="B45" s="59"/>
      <c r="C45" s="59"/>
      <c r="D45" s="59"/>
      <c r="E45" s="59"/>
      <c r="F45" s="60"/>
      <c r="G45" s="60"/>
      <c r="H45" s="60"/>
      <c r="I45" s="75"/>
    </row>
    <row r="46" spans="1:9" s="79" customFormat="1" x14ac:dyDescent="0.35">
      <c r="A46" s="27" t="s">
        <v>910</v>
      </c>
      <c r="B46" s="59"/>
      <c r="C46" s="59"/>
      <c r="D46" s="59"/>
      <c r="E46" s="59"/>
      <c r="F46" s="60"/>
      <c r="G46" s="60"/>
      <c r="H46" s="60"/>
      <c r="I46" s="75"/>
    </row>
    <row r="47" spans="1:9" s="79" customFormat="1" x14ac:dyDescent="0.35">
      <c r="A47" s="27" t="s">
        <v>911</v>
      </c>
      <c r="B47" s="59"/>
      <c r="C47" s="59"/>
      <c r="D47" s="59"/>
      <c r="E47" s="59"/>
      <c r="F47" s="60"/>
      <c r="G47" s="60"/>
      <c r="H47" s="60"/>
      <c r="I47" s="75"/>
    </row>
    <row r="48" spans="1:9" s="79" customFormat="1" x14ac:dyDescent="0.35">
      <c r="A48" s="27" t="s">
        <v>912</v>
      </c>
      <c r="B48" s="59"/>
      <c r="C48" s="59"/>
      <c r="D48" s="59"/>
      <c r="E48" s="59"/>
      <c r="F48" s="60"/>
      <c r="G48" s="60"/>
      <c r="H48" s="60"/>
      <c r="I48" s="75"/>
    </row>
    <row r="49" spans="1:9" s="79" customFormat="1" x14ac:dyDescent="0.35">
      <c r="A49" s="27" t="s">
        <v>913</v>
      </c>
      <c r="B49" s="59"/>
      <c r="C49" s="59"/>
      <c r="D49" s="59"/>
      <c r="E49" s="59"/>
      <c r="F49" s="60"/>
      <c r="G49" s="60"/>
      <c r="H49" s="60"/>
      <c r="I49" s="75"/>
    </row>
    <row r="50" spans="1:9" s="79" customFormat="1" x14ac:dyDescent="0.35">
      <c r="A50" s="27" t="s">
        <v>914</v>
      </c>
      <c r="B50" s="59"/>
      <c r="C50" s="59"/>
      <c r="D50" s="59"/>
      <c r="E50" s="59"/>
      <c r="F50" s="60"/>
      <c r="G50" s="60"/>
      <c r="H50" s="60"/>
      <c r="I50" s="75"/>
    </row>
    <row r="51" spans="1:9" s="79" customFormat="1" x14ac:dyDescent="0.35">
      <c r="A51" s="27" t="s">
        <v>915</v>
      </c>
      <c r="B51" s="59"/>
      <c r="C51" s="59"/>
      <c r="D51" s="59"/>
      <c r="E51" s="59"/>
      <c r="F51" s="60"/>
      <c r="G51" s="60"/>
      <c r="H51" s="60"/>
      <c r="I51" s="75"/>
    </row>
    <row r="52" spans="1:9" s="79" customFormat="1" x14ac:dyDescent="0.35">
      <c r="A52" s="27" t="s">
        <v>916</v>
      </c>
      <c r="B52" s="59"/>
      <c r="C52" s="59"/>
      <c r="D52" s="59"/>
      <c r="E52" s="59"/>
      <c r="F52" s="60"/>
      <c r="G52" s="60"/>
      <c r="H52" s="60"/>
      <c r="I52" s="75"/>
    </row>
    <row r="53" spans="1:9" s="79" customFormat="1" x14ac:dyDescent="0.35">
      <c r="A53" s="27" t="s">
        <v>917</v>
      </c>
      <c r="B53" s="59"/>
      <c r="C53" s="59"/>
      <c r="D53" s="59"/>
      <c r="E53" s="59"/>
      <c r="F53" s="60"/>
      <c r="G53" s="60"/>
      <c r="H53" s="60"/>
      <c r="I53" s="75"/>
    </row>
    <row r="54" spans="1:9" s="79" customFormat="1" ht="15" thickBot="1" x14ac:dyDescent="0.4">
      <c r="A54" s="27" t="s">
        <v>918</v>
      </c>
      <c r="B54" s="66"/>
      <c r="C54" s="66"/>
      <c r="D54" s="66"/>
      <c r="E54" s="66"/>
      <c r="F54" s="67"/>
      <c r="G54" s="67"/>
      <c r="H54" s="67"/>
      <c r="I54" s="91"/>
    </row>
    <row r="55" spans="1:9" s="146" customFormat="1" ht="7.15" customHeight="1" thickBot="1" x14ac:dyDescent="0.4">
      <c r="A55" s="164"/>
      <c r="B55" s="128"/>
      <c r="C55" s="128"/>
      <c r="D55" s="128"/>
      <c r="E55" s="128"/>
      <c r="F55" s="128"/>
      <c r="G55" s="128"/>
      <c r="H55" s="128"/>
      <c r="I55" s="128"/>
    </row>
    <row r="56" spans="1:9" s="156" customFormat="1" x14ac:dyDescent="0.35">
      <c r="A56" s="137" t="s">
        <v>61</v>
      </c>
      <c r="B56" s="138"/>
      <c r="C56" s="138"/>
      <c r="D56" s="138"/>
      <c r="E56" s="138"/>
      <c r="F56" s="138"/>
      <c r="G56" s="138"/>
      <c r="H56" s="138"/>
      <c r="I56" s="140"/>
    </row>
    <row r="57" spans="1:9" s="156" customFormat="1" x14ac:dyDescent="0.35">
      <c r="A57" s="141" t="s">
        <v>57</v>
      </c>
      <c r="B57" s="59" t="e">
        <f>AVERAGE(B3:B15)</f>
        <v>#DIV/0!</v>
      </c>
      <c r="C57" s="59" t="e">
        <f t="shared" ref="C57:I57" si="0">AVERAGE(C3:C15)</f>
        <v>#DIV/0!</v>
      </c>
      <c r="D57" s="59" t="e">
        <f t="shared" si="0"/>
        <v>#DIV/0!</v>
      </c>
      <c r="E57" s="59" t="e">
        <f t="shared" si="0"/>
        <v>#DIV/0!</v>
      </c>
      <c r="F57" s="60" t="e">
        <f t="shared" si="0"/>
        <v>#DIV/0!</v>
      </c>
      <c r="G57" s="60" t="e">
        <f t="shared" si="0"/>
        <v>#DIV/0!</v>
      </c>
      <c r="H57" s="60" t="e">
        <f t="shared" si="0"/>
        <v>#DIV/0!</v>
      </c>
      <c r="I57" s="75" t="e">
        <f t="shared" si="0"/>
        <v>#DIV/0!</v>
      </c>
    </row>
    <row r="58" spans="1:9" s="156" customFormat="1" x14ac:dyDescent="0.35">
      <c r="A58" s="141" t="s">
        <v>58</v>
      </c>
      <c r="B58" s="59" t="e">
        <f>AVERAGE(B16:B24)</f>
        <v>#DIV/0!</v>
      </c>
      <c r="C58" s="59" t="e">
        <f t="shared" ref="C58:I58" si="1">AVERAGE(C16:C24)</f>
        <v>#DIV/0!</v>
      </c>
      <c r="D58" s="59" t="e">
        <f t="shared" si="1"/>
        <v>#DIV/0!</v>
      </c>
      <c r="E58" s="59" t="e">
        <f t="shared" si="1"/>
        <v>#DIV/0!</v>
      </c>
      <c r="F58" s="60" t="e">
        <f t="shared" si="1"/>
        <v>#DIV/0!</v>
      </c>
      <c r="G58" s="60" t="e">
        <f t="shared" si="1"/>
        <v>#DIV/0!</v>
      </c>
      <c r="H58" s="60" t="e">
        <f t="shared" si="1"/>
        <v>#DIV/0!</v>
      </c>
      <c r="I58" s="75" t="e">
        <f t="shared" si="1"/>
        <v>#DIV/0!</v>
      </c>
    </row>
    <row r="59" spans="1:9" s="156" customFormat="1" x14ac:dyDescent="0.35">
      <c r="A59" s="141" t="s">
        <v>59</v>
      </c>
      <c r="B59" s="59" t="e">
        <f>AVERAGE(B25:B41)</f>
        <v>#DIV/0!</v>
      </c>
      <c r="C59" s="59" t="e">
        <f t="shared" ref="C59:I59" si="2">AVERAGE(C25:C41)</f>
        <v>#DIV/0!</v>
      </c>
      <c r="D59" s="59" t="e">
        <f t="shared" si="2"/>
        <v>#DIV/0!</v>
      </c>
      <c r="E59" s="59" t="e">
        <f t="shared" si="2"/>
        <v>#DIV/0!</v>
      </c>
      <c r="F59" s="60" t="e">
        <f t="shared" si="2"/>
        <v>#DIV/0!</v>
      </c>
      <c r="G59" s="60" t="e">
        <f t="shared" si="2"/>
        <v>#DIV/0!</v>
      </c>
      <c r="H59" s="60" t="e">
        <f t="shared" si="2"/>
        <v>#DIV/0!</v>
      </c>
      <c r="I59" s="75" t="e">
        <f t="shared" si="2"/>
        <v>#DIV/0!</v>
      </c>
    </row>
    <row r="60" spans="1:9" s="156" customFormat="1" ht="15" thickBot="1" x14ac:dyDescent="0.4">
      <c r="A60" s="143" t="s">
        <v>60</v>
      </c>
      <c r="B60" s="59" t="e">
        <f>AVERAGE(B42:B54)</f>
        <v>#DIV/0!</v>
      </c>
      <c r="C60" s="59" t="e">
        <f t="shared" ref="C60:I60" si="3">AVERAGE(C42:C54)</f>
        <v>#DIV/0!</v>
      </c>
      <c r="D60" s="59" t="e">
        <f t="shared" si="3"/>
        <v>#DIV/0!</v>
      </c>
      <c r="E60" s="59" t="e">
        <f>AVERAGE(E42:E54)</f>
        <v>#DIV/0!</v>
      </c>
      <c r="F60" s="60" t="e">
        <f t="shared" si="3"/>
        <v>#DIV/0!</v>
      </c>
      <c r="G60" s="60" t="e">
        <f t="shared" si="3"/>
        <v>#DIV/0!</v>
      </c>
      <c r="H60" s="60" t="e">
        <f t="shared" si="3"/>
        <v>#DIV/0!</v>
      </c>
      <c r="I60" s="75" t="e">
        <f t="shared" si="3"/>
        <v>#DIV/0!</v>
      </c>
    </row>
    <row r="61" spans="1:9" s="146" customFormat="1" ht="8.5" customHeight="1" thickBot="1" x14ac:dyDescent="0.4">
      <c r="A61" s="130"/>
      <c r="B61" s="127"/>
      <c r="C61" s="127"/>
      <c r="D61" s="127"/>
      <c r="E61" s="127"/>
      <c r="F61" s="127"/>
      <c r="G61" s="127"/>
      <c r="H61" s="127"/>
      <c r="I61" s="127"/>
    </row>
    <row r="62" spans="1:9" s="8" customFormat="1" ht="15" thickBot="1" x14ac:dyDescent="0.4">
      <c r="A62" s="165" t="s">
        <v>35</v>
      </c>
      <c r="B62" s="166" t="e">
        <f>AVERAGE(B3:B54)</f>
        <v>#DIV/0!</v>
      </c>
      <c r="C62" s="166" t="e">
        <f t="shared" ref="C62:I62" si="4">AVERAGE(C3:C54)</f>
        <v>#DIV/0!</v>
      </c>
      <c r="D62" s="166" t="e">
        <f>AVERAGE(D3:D54)</f>
        <v>#DIV/0!</v>
      </c>
      <c r="E62" s="166" t="e">
        <f t="shared" si="4"/>
        <v>#DIV/0!</v>
      </c>
      <c r="F62" s="167" t="e">
        <f t="shared" si="4"/>
        <v>#DIV/0!</v>
      </c>
      <c r="G62" s="167" t="e">
        <f t="shared" si="4"/>
        <v>#DIV/0!</v>
      </c>
      <c r="H62" s="167" t="e">
        <f>AVERAGE(H3:H54)</f>
        <v>#DIV/0!</v>
      </c>
      <c r="I62" s="168" t="e">
        <f t="shared" si="4"/>
        <v>#DIV/0!</v>
      </c>
    </row>
  </sheetData>
  <sheetProtection algorithmName="SHA-512" hashValue="uRP+fE3ZigSDVsU8samcBC8V/HS0TQkuHWbHOrs6/Set1c4TrjQiZtWTGl6Avu5L4xfbidnulzAr1ZeyHvrr8A==" saltValue="1yvjOIltxT3nXVl+1RFskQ==" spinCount="100000" sheet="1" selectLockedCells="1"/>
  <mergeCells count="2">
    <mergeCell ref="B1:E1"/>
    <mergeCell ref="F1:I1"/>
  </mergeCells>
  <pageMargins left="0.7" right="0.7" top="0.78740157499999996" bottom="0.78740157499999996" header="0.3" footer="0.3"/>
  <ignoredErrors>
    <ignoredError sqref="B62:C62 E62:I62" evalError="1"/>
  </ignoredErrors>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121"/>
  <sheetViews>
    <sheetView workbookViewId="0">
      <selection activeCell="A107" sqref="A107:F121"/>
    </sheetView>
  </sheetViews>
  <sheetFormatPr baseColWidth="10" defaultRowHeight="14.5" x14ac:dyDescent="0.35"/>
  <cols>
    <col min="5" max="5" width="49.1796875" customWidth="1"/>
    <col min="6" max="6" width="9.453125" style="8" customWidth="1"/>
  </cols>
  <sheetData>
    <row r="1" spans="1:6" ht="15" customHeight="1" x14ac:dyDescent="0.35">
      <c r="A1" s="565" t="s">
        <v>73</v>
      </c>
      <c r="B1" s="566"/>
      <c r="C1" s="566"/>
      <c r="D1" s="566"/>
      <c r="E1" s="566"/>
      <c r="F1" s="567"/>
    </row>
    <row r="2" spans="1:6" ht="21.65" customHeight="1" x14ac:dyDescent="0.35">
      <c r="A2" s="42" t="s">
        <v>1340</v>
      </c>
      <c r="B2" s="42"/>
      <c r="C2" s="42"/>
      <c r="D2" s="42"/>
      <c r="E2" s="42"/>
      <c r="F2" s="113">
        <f>'EFH weibliche Schülerinnen'!N61</f>
        <v>0</v>
      </c>
    </row>
    <row r="3" spans="1:6" ht="21.65" customHeight="1" x14ac:dyDescent="0.35">
      <c r="A3" s="42" t="s">
        <v>1341</v>
      </c>
      <c r="B3" s="42"/>
      <c r="C3" s="42"/>
      <c r="D3" s="42"/>
      <c r="E3" s="42"/>
      <c r="F3" s="113">
        <f>'EFH männliche Schüler'!N61</f>
        <v>0</v>
      </c>
    </row>
    <row r="4" spans="1:6" ht="21.65" customHeight="1" x14ac:dyDescent="0.35">
      <c r="A4" s="42" t="s">
        <v>1345</v>
      </c>
      <c r="B4" s="42"/>
      <c r="C4" s="42"/>
      <c r="D4" s="42"/>
      <c r="E4" s="42"/>
      <c r="F4" s="113">
        <f>'EFH divers'!N61</f>
        <v>0</v>
      </c>
    </row>
    <row r="5" spans="1:6" ht="21.65" customHeight="1" x14ac:dyDescent="0.35">
      <c r="A5" s="42" t="s">
        <v>1342</v>
      </c>
      <c r="B5" s="42"/>
      <c r="C5" s="42"/>
      <c r="D5" s="42"/>
      <c r="E5" s="42"/>
      <c r="F5" s="113">
        <f>'EFH weibliche Schülerinnen'!N62</f>
        <v>0</v>
      </c>
    </row>
    <row r="6" spans="1:6" ht="21.65" customHeight="1" x14ac:dyDescent="0.35">
      <c r="A6" s="42" t="s">
        <v>1343</v>
      </c>
      <c r="B6" s="42"/>
      <c r="C6" s="42"/>
      <c r="D6" s="42"/>
      <c r="E6" s="42"/>
      <c r="F6" s="113">
        <f>'EFH männliche Schüler'!N62</f>
        <v>0</v>
      </c>
    </row>
    <row r="7" spans="1:6" ht="21.65" customHeight="1" x14ac:dyDescent="0.35">
      <c r="A7" s="42" t="s">
        <v>1344</v>
      </c>
      <c r="B7" s="42"/>
      <c r="C7" s="42"/>
      <c r="D7" s="42"/>
      <c r="E7" s="42"/>
      <c r="F7" s="113">
        <f>'EFH divers'!N62</f>
        <v>0</v>
      </c>
    </row>
    <row r="8" spans="1:6" ht="21" customHeight="1" x14ac:dyDescent="0.35">
      <c r="A8" s="559" t="s">
        <v>1346</v>
      </c>
      <c r="B8" s="559"/>
      <c r="C8" s="559"/>
      <c r="D8" s="559"/>
      <c r="E8" s="559"/>
      <c r="F8" s="113">
        <f>Gefährdungseinsch._Beratung!B62</f>
        <v>0</v>
      </c>
    </row>
    <row r="9" spans="1:6" ht="21" customHeight="1" x14ac:dyDescent="0.35">
      <c r="A9" s="559" t="s">
        <v>1347</v>
      </c>
      <c r="B9" s="559"/>
      <c r="C9" s="559"/>
      <c r="D9" s="559"/>
      <c r="E9" s="559"/>
      <c r="F9" s="113">
        <f>Gefährdungseinsch._Beratung!H62</f>
        <v>0</v>
      </c>
    </row>
    <row r="10" spans="1:6" ht="32.5" customHeight="1" x14ac:dyDescent="0.35">
      <c r="A10" s="559" t="s">
        <v>1348</v>
      </c>
      <c r="B10" s="559"/>
      <c r="C10" s="559"/>
      <c r="D10" s="559"/>
      <c r="E10" s="559"/>
      <c r="F10" s="113">
        <f>Gefährdungseinsch._Beratung!M62</f>
        <v>0</v>
      </c>
    </row>
    <row r="11" spans="1:6" ht="9" customHeight="1" x14ac:dyDescent="0.35"/>
    <row r="12" spans="1:6" x14ac:dyDescent="0.35">
      <c r="A12" s="184" t="s">
        <v>74</v>
      </c>
      <c r="B12" s="185"/>
      <c r="C12" s="185"/>
      <c r="D12" s="185"/>
      <c r="E12" s="185"/>
      <c r="F12" s="184"/>
    </row>
    <row r="13" spans="1:6" ht="39.65" customHeight="1" x14ac:dyDescent="0.35">
      <c r="A13" s="561" t="s">
        <v>76</v>
      </c>
      <c r="B13" s="561"/>
      <c r="C13" s="561"/>
      <c r="D13" s="561"/>
      <c r="E13" s="561"/>
      <c r="F13" s="183">
        <f>Gefährdungseinsch._Beratung!R62</f>
        <v>0</v>
      </c>
    </row>
    <row r="14" spans="1:6" ht="39.65" customHeight="1" x14ac:dyDescent="0.35">
      <c r="A14" s="561" t="s">
        <v>75</v>
      </c>
      <c r="B14" s="561"/>
      <c r="C14" s="561"/>
      <c r="D14" s="561"/>
      <c r="E14" s="561"/>
      <c r="F14" s="183">
        <f>Gefährdungseinsch._Beratung!W62</f>
        <v>0</v>
      </c>
    </row>
    <row r="15" spans="1:6" ht="49.9" customHeight="1" x14ac:dyDescent="0.35">
      <c r="A15" s="561" t="s">
        <v>1349</v>
      </c>
      <c r="B15" s="561"/>
      <c r="C15" s="561"/>
      <c r="D15" s="561"/>
      <c r="E15" s="561"/>
      <c r="F15" s="183">
        <f>Gefährdungseinsch._Beratung!AB62</f>
        <v>0</v>
      </c>
    </row>
    <row r="16" spans="1:6" ht="37" customHeight="1" x14ac:dyDescent="0.35">
      <c r="A16" s="561" t="s">
        <v>1350</v>
      </c>
      <c r="B16" s="561"/>
      <c r="C16" s="561"/>
      <c r="D16" s="561"/>
      <c r="E16" s="561"/>
      <c r="F16" s="183">
        <f>Gefährdungseinsch._Beratung!AG62</f>
        <v>0</v>
      </c>
    </row>
    <row r="17" spans="1:6" ht="37" customHeight="1" x14ac:dyDescent="0.35">
      <c r="A17" s="561" t="s">
        <v>1351</v>
      </c>
      <c r="B17" s="561"/>
      <c r="C17" s="561"/>
      <c r="D17" s="561"/>
      <c r="E17" s="561"/>
      <c r="F17" s="183">
        <f>Gefährdungseinsch._Beratung!AL62</f>
        <v>0</v>
      </c>
    </row>
    <row r="18" spans="1:6" ht="37" customHeight="1" x14ac:dyDescent="0.35">
      <c r="A18" s="561" t="s">
        <v>1354</v>
      </c>
      <c r="B18" s="561"/>
      <c r="C18" s="561"/>
      <c r="D18" s="561"/>
      <c r="E18" s="561"/>
      <c r="F18" s="183">
        <f>Gefährdungseinsch._Beratung!AQ62</f>
        <v>0</v>
      </c>
    </row>
    <row r="19" spans="1:6" ht="43.5" customHeight="1" x14ac:dyDescent="0.35">
      <c r="A19" s="562" t="s">
        <v>1352</v>
      </c>
      <c r="B19" s="563"/>
      <c r="C19" s="563"/>
      <c r="D19" s="563"/>
      <c r="E19" s="564"/>
      <c r="F19" s="183">
        <f>Gefährdungseinsch._Beratung!AV62</f>
        <v>0</v>
      </c>
    </row>
    <row r="20" spans="1:6" ht="45.75" customHeight="1" x14ac:dyDescent="0.35">
      <c r="A20" s="561" t="s">
        <v>1353</v>
      </c>
      <c r="B20" s="561"/>
      <c r="C20" s="561"/>
      <c r="D20" s="561"/>
      <c r="E20" s="561"/>
      <c r="F20" s="183">
        <f>Gefährdungseinsch._Beratung!BA62</f>
        <v>0</v>
      </c>
    </row>
    <row r="21" spans="1:6" ht="49.9" customHeight="1" x14ac:dyDescent="0.35">
      <c r="A21" s="561" t="s">
        <v>1355</v>
      </c>
      <c r="B21" s="561"/>
      <c r="C21" s="561"/>
      <c r="D21" s="561"/>
      <c r="E21" s="561"/>
      <c r="F21" s="183">
        <f>Gefährdungseinsch._Beratung!BF62</f>
        <v>0</v>
      </c>
    </row>
    <row r="23" spans="1:6" x14ac:dyDescent="0.35">
      <c r="A23" s="189" t="s">
        <v>77</v>
      </c>
      <c r="B23" s="188"/>
      <c r="C23" s="188"/>
      <c r="D23" s="188"/>
      <c r="E23" s="188"/>
      <c r="F23" s="189"/>
    </row>
    <row r="24" spans="1:6" ht="38.15" customHeight="1" x14ac:dyDescent="0.35">
      <c r="A24" s="559" t="s">
        <v>1372</v>
      </c>
      <c r="B24" s="559"/>
      <c r="C24" s="559"/>
      <c r="D24" s="559"/>
      <c r="E24" s="559"/>
      <c r="F24" s="113">
        <f>Gefährdungseinsch._Beratung!BK62</f>
        <v>0</v>
      </c>
    </row>
    <row r="25" spans="1:6" ht="38.15" customHeight="1" x14ac:dyDescent="0.35">
      <c r="A25" s="559" t="s">
        <v>1373</v>
      </c>
      <c r="B25" s="559"/>
      <c r="C25" s="559"/>
      <c r="D25" s="559"/>
      <c r="E25" s="559"/>
      <c r="F25" s="113">
        <f>Gefährdungseinsch._Beratung!BP62</f>
        <v>0</v>
      </c>
    </row>
    <row r="26" spans="1:6" ht="45" customHeight="1" x14ac:dyDescent="0.35">
      <c r="A26" s="559" t="s">
        <v>1374</v>
      </c>
      <c r="B26" s="559"/>
      <c r="C26" s="559"/>
      <c r="D26" s="559"/>
      <c r="E26" s="559"/>
      <c r="F26" s="113">
        <f>Gefährdungseinsch._Beratung!BU62</f>
        <v>0</v>
      </c>
    </row>
    <row r="27" spans="1:6" ht="38.15" customHeight="1" x14ac:dyDescent="0.35">
      <c r="A27" s="559" t="s">
        <v>1356</v>
      </c>
      <c r="B27" s="559"/>
      <c r="C27" s="559"/>
      <c r="D27" s="559"/>
      <c r="E27" s="559"/>
      <c r="F27" s="113">
        <f>Gefährdungseinsch._Beratung!BZ62</f>
        <v>0</v>
      </c>
    </row>
    <row r="28" spans="1:6" ht="38.15" customHeight="1" x14ac:dyDescent="0.35">
      <c r="A28" s="559" t="s">
        <v>1357</v>
      </c>
      <c r="B28" s="559"/>
      <c r="C28" s="559"/>
      <c r="D28" s="559"/>
      <c r="E28" s="559"/>
      <c r="F28" s="113">
        <f>Gefährdungseinsch._Beratung!CE62</f>
        <v>0</v>
      </c>
    </row>
    <row r="29" spans="1:6" ht="48" customHeight="1" x14ac:dyDescent="0.35">
      <c r="A29" s="559" t="s">
        <v>1358</v>
      </c>
      <c r="B29" s="559"/>
      <c r="C29" s="559"/>
      <c r="D29" s="559"/>
      <c r="E29" s="559"/>
      <c r="F29" s="113">
        <f>Gefährdungseinsch._Beratung!CJ62</f>
        <v>0</v>
      </c>
    </row>
    <row r="30" spans="1:6" ht="38.5" customHeight="1" x14ac:dyDescent="0.35">
      <c r="A30" s="559" t="s">
        <v>1371</v>
      </c>
      <c r="B30" s="559"/>
      <c r="C30" s="559"/>
      <c r="D30" s="559"/>
      <c r="E30" s="559"/>
      <c r="F30" s="113">
        <f>Gefährdungseinsch._Beratung!CP62</f>
        <v>0</v>
      </c>
    </row>
    <row r="31" spans="1:6" ht="38.5" customHeight="1" x14ac:dyDescent="0.35">
      <c r="A31" s="559" t="s">
        <v>1468</v>
      </c>
      <c r="B31" s="559"/>
      <c r="C31" s="559"/>
      <c r="D31" s="559"/>
      <c r="E31" s="559"/>
      <c r="F31" s="113">
        <f>Gefährdungseinsch._Beratung!CR62</f>
        <v>0</v>
      </c>
    </row>
    <row r="33" spans="1:6" x14ac:dyDescent="0.35">
      <c r="A33" s="191" t="s">
        <v>78</v>
      </c>
      <c r="B33" s="190"/>
      <c r="C33" s="190"/>
      <c r="D33" s="190"/>
      <c r="E33" s="190"/>
      <c r="F33" s="191"/>
    </row>
    <row r="34" spans="1:6" ht="39.65" customHeight="1" x14ac:dyDescent="0.35">
      <c r="A34" s="568" t="s">
        <v>79</v>
      </c>
      <c r="B34" s="568"/>
      <c r="C34" s="568"/>
      <c r="D34" s="568"/>
      <c r="E34" s="568"/>
      <c r="F34" s="192">
        <f>Gefährdungseinsch._Beratung!CS62</f>
        <v>0</v>
      </c>
    </row>
    <row r="35" spans="1:6" ht="37.15" customHeight="1" x14ac:dyDescent="0.35">
      <c r="A35" s="568" t="s">
        <v>80</v>
      </c>
      <c r="B35" s="568"/>
      <c r="C35" s="568"/>
      <c r="D35" s="568"/>
      <c r="E35" s="568"/>
      <c r="F35" s="192">
        <f>Gefährdungseinsch._Beratung!CY62</f>
        <v>0</v>
      </c>
    </row>
    <row r="36" spans="1:6" ht="37.15" customHeight="1" x14ac:dyDescent="0.35">
      <c r="A36" s="568" t="s">
        <v>1359</v>
      </c>
      <c r="B36" s="568"/>
      <c r="C36" s="568"/>
      <c r="D36" s="568"/>
      <c r="E36" s="568"/>
      <c r="F36" s="192">
        <f>Gefährdungseinsch._Beratung!DE62</f>
        <v>0</v>
      </c>
    </row>
    <row r="37" spans="1:6" ht="50.5" customHeight="1" x14ac:dyDescent="0.35">
      <c r="A37" s="568" t="s">
        <v>1360</v>
      </c>
      <c r="B37" s="568"/>
      <c r="C37" s="568"/>
      <c r="D37" s="568"/>
      <c r="E37" s="568"/>
      <c r="F37" s="192">
        <f>Gefährdungseinsch._Beratung!DK62</f>
        <v>0</v>
      </c>
    </row>
    <row r="38" spans="1:6" ht="50.5" customHeight="1" x14ac:dyDescent="0.35">
      <c r="A38" s="568" t="s">
        <v>1361</v>
      </c>
      <c r="B38" s="568"/>
      <c r="C38" s="568"/>
      <c r="D38" s="568"/>
      <c r="E38" s="568"/>
      <c r="F38" s="192">
        <f>Gefährdungseinsch._Beratung!DL62</f>
        <v>0</v>
      </c>
    </row>
    <row r="39" spans="1:6" ht="50.5" customHeight="1" x14ac:dyDescent="0.35">
      <c r="A39" s="568" t="s">
        <v>1362</v>
      </c>
      <c r="B39" s="568"/>
      <c r="C39" s="568"/>
      <c r="D39" s="568"/>
      <c r="E39" s="568"/>
      <c r="F39" s="192">
        <f>Gefährdungseinsch._Beratung!DM62</f>
        <v>0</v>
      </c>
    </row>
    <row r="40" spans="1:6" ht="50.5" customHeight="1" x14ac:dyDescent="0.35">
      <c r="A40" s="568" t="s">
        <v>1363</v>
      </c>
      <c r="B40" s="568"/>
      <c r="C40" s="568"/>
      <c r="D40" s="568"/>
      <c r="E40" s="568"/>
      <c r="F40" s="192">
        <f>Gefährdungseinsch._Beratung!DN62</f>
        <v>0</v>
      </c>
    </row>
    <row r="41" spans="1:6" ht="50.5" customHeight="1" x14ac:dyDescent="0.35">
      <c r="A41" s="568" t="s">
        <v>1364</v>
      </c>
      <c r="B41" s="568"/>
      <c r="C41" s="568"/>
      <c r="D41" s="568"/>
      <c r="E41" s="568"/>
      <c r="F41" s="192">
        <f>Gefährdungseinsch._Beratung!DO62</f>
        <v>0</v>
      </c>
    </row>
    <row r="42" spans="1:6" ht="50.5" customHeight="1" x14ac:dyDescent="0.35">
      <c r="A42" s="568" t="s">
        <v>1365</v>
      </c>
      <c r="B42" s="568"/>
      <c r="C42" s="568"/>
      <c r="D42" s="568"/>
      <c r="E42" s="568"/>
      <c r="F42" s="192">
        <f>Gefährdungseinsch._Beratung!DP62</f>
        <v>0</v>
      </c>
    </row>
    <row r="44" spans="1:6" x14ac:dyDescent="0.35">
      <c r="A44" s="194" t="s">
        <v>81</v>
      </c>
      <c r="B44" s="193"/>
      <c r="C44" s="193"/>
      <c r="D44" s="193"/>
      <c r="E44" s="193"/>
      <c r="F44" s="194"/>
    </row>
    <row r="45" spans="1:6" ht="50.5" customHeight="1" x14ac:dyDescent="0.35">
      <c r="A45" s="557" t="s">
        <v>144</v>
      </c>
      <c r="B45" s="557"/>
      <c r="C45" s="557"/>
      <c r="D45" s="557"/>
      <c r="E45" s="557"/>
      <c r="F45" s="195">
        <f>Gefährdungseinsch._Beratung!DQ62</f>
        <v>0</v>
      </c>
    </row>
    <row r="46" spans="1:6" ht="48.65" customHeight="1" x14ac:dyDescent="0.35">
      <c r="A46" s="557" t="s">
        <v>145</v>
      </c>
      <c r="B46" s="557"/>
      <c r="C46" s="557"/>
      <c r="D46" s="557"/>
      <c r="E46" s="557"/>
      <c r="F46" s="195">
        <f>Gefährdungseinsch._Beratung!DV62</f>
        <v>0</v>
      </c>
    </row>
    <row r="47" spans="1:6" ht="48.65" customHeight="1" x14ac:dyDescent="0.35">
      <c r="A47" s="557" t="s">
        <v>1366</v>
      </c>
      <c r="B47" s="557"/>
      <c r="C47" s="557"/>
      <c r="D47" s="557"/>
      <c r="E47" s="557"/>
      <c r="F47" s="195">
        <f>Gefährdungseinsch._Beratung!EA62</f>
        <v>0</v>
      </c>
    </row>
    <row r="48" spans="1:6" ht="48.65" customHeight="1" x14ac:dyDescent="0.35">
      <c r="A48" s="557" t="s">
        <v>1367</v>
      </c>
      <c r="B48" s="557"/>
      <c r="C48" s="557"/>
      <c r="D48" s="557"/>
      <c r="E48" s="557"/>
      <c r="F48" s="195">
        <f>Gefährdungseinsch._Beratung!EJ62</f>
        <v>0</v>
      </c>
    </row>
    <row r="49" spans="1:6" ht="48.65" customHeight="1" x14ac:dyDescent="0.35">
      <c r="A49" s="557" t="s">
        <v>1368</v>
      </c>
      <c r="B49" s="557"/>
      <c r="C49" s="557"/>
      <c r="D49" s="557"/>
      <c r="E49" s="557"/>
      <c r="F49" s="195">
        <f>Gefährdungseinsch._Beratung!EO62</f>
        <v>0</v>
      </c>
    </row>
    <row r="50" spans="1:6" ht="63" customHeight="1" x14ac:dyDescent="0.35">
      <c r="A50" s="557" t="s">
        <v>1369</v>
      </c>
      <c r="B50" s="557"/>
      <c r="C50" s="557"/>
      <c r="D50" s="557"/>
      <c r="E50" s="557"/>
      <c r="F50" s="195">
        <f>Gefährdungseinsch._Beratung!ET62</f>
        <v>0</v>
      </c>
    </row>
    <row r="51" spans="1:6" ht="43.5" customHeight="1" x14ac:dyDescent="0.35">
      <c r="A51" s="557" t="s">
        <v>1469</v>
      </c>
      <c r="B51" s="557"/>
      <c r="C51" s="557"/>
      <c r="D51" s="557"/>
      <c r="E51" s="557"/>
      <c r="F51" s="195">
        <f>Gefährdungseinsch._Beratung!EG62</f>
        <v>0</v>
      </c>
    </row>
    <row r="52" spans="1:6" ht="22" customHeight="1" x14ac:dyDescent="0.35">
      <c r="A52" s="557" t="s">
        <v>1370</v>
      </c>
      <c r="B52" s="557"/>
      <c r="C52" s="557"/>
      <c r="D52" s="557"/>
      <c r="E52" s="557"/>
      <c r="F52" s="195">
        <f>Gefährdungseinsch._Beratung!EH62</f>
        <v>0</v>
      </c>
    </row>
    <row r="53" spans="1:6" ht="45.65" customHeight="1" x14ac:dyDescent="0.35">
      <c r="A53" s="558" t="s">
        <v>1470</v>
      </c>
      <c r="B53" s="558"/>
      <c r="C53" s="558"/>
      <c r="D53" s="558"/>
      <c r="E53" s="558"/>
      <c r="F53" s="195">
        <f>Gefährdungseinsch._Beratung!EZ62</f>
        <v>0</v>
      </c>
    </row>
    <row r="54" spans="1:6" ht="19" customHeight="1" x14ac:dyDescent="0.35">
      <c r="A54" s="557" t="s">
        <v>1471</v>
      </c>
      <c r="B54" s="557"/>
      <c r="C54" s="557"/>
      <c r="D54" s="557"/>
      <c r="E54" s="557"/>
      <c r="F54" s="195">
        <f>Gefährdungseinsch._Beratung!FA62</f>
        <v>0</v>
      </c>
    </row>
    <row r="56" spans="1:6" x14ac:dyDescent="0.35">
      <c r="A56" s="189" t="s">
        <v>82</v>
      </c>
      <c r="B56" s="188"/>
      <c r="C56" s="188"/>
      <c r="D56" s="188"/>
      <c r="E56" s="188"/>
      <c r="F56" s="189"/>
    </row>
    <row r="57" spans="1:6" ht="37.15" customHeight="1" x14ac:dyDescent="0.35">
      <c r="A57" s="559" t="s">
        <v>146</v>
      </c>
      <c r="B57" s="559"/>
      <c r="C57" s="559"/>
      <c r="D57" s="559"/>
      <c r="E57" s="559"/>
      <c r="F57" s="113">
        <f>Gruppenarbeit!B31</f>
        <v>0</v>
      </c>
    </row>
    <row r="58" spans="1:6" ht="22.9" customHeight="1" x14ac:dyDescent="0.35">
      <c r="A58" s="559" t="s">
        <v>1375</v>
      </c>
      <c r="B58" s="559"/>
      <c r="C58" s="559"/>
      <c r="D58" s="559"/>
      <c r="E58" s="559"/>
      <c r="F58" s="113">
        <f>Gruppenarbeit!C31</f>
        <v>0</v>
      </c>
    </row>
    <row r="59" spans="1:6" ht="25.15" customHeight="1" x14ac:dyDescent="0.35">
      <c r="A59" s="559" t="s">
        <v>147</v>
      </c>
      <c r="B59" s="559"/>
      <c r="C59" s="559"/>
      <c r="D59" s="559"/>
      <c r="E59" s="559"/>
      <c r="F59" s="113">
        <f>Gruppenarbeit!D31</f>
        <v>0</v>
      </c>
    </row>
    <row r="60" spans="1:6" ht="20.5" customHeight="1" x14ac:dyDescent="0.35">
      <c r="A60" s="559" t="s">
        <v>1376</v>
      </c>
      <c r="B60" s="559"/>
      <c r="C60" s="559"/>
      <c r="D60" s="559"/>
      <c r="E60" s="559"/>
      <c r="F60" s="113">
        <f>Gruppenarbeit!E31</f>
        <v>0</v>
      </c>
    </row>
    <row r="61" spans="1:6" ht="37.9" customHeight="1" x14ac:dyDescent="0.35">
      <c r="A61" s="559" t="s">
        <v>148</v>
      </c>
      <c r="B61" s="559"/>
      <c r="C61" s="559"/>
      <c r="D61" s="559"/>
      <c r="E61" s="559"/>
      <c r="F61" s="113">
        <f>Gruppenarbeit!F31</f>
        <v>0</v>
      </c>
    </row>
    <row r="62" spans="1:6" ht="19.149999999999999" customHeight="1" x14ac:dyDescent="0.35">
      <c r="A62" s="559" t="s">
        <v>1377</v>
      </c>
      <c r="B62" s="559"/>
      <c r="C62" s="559"/>
      <c r="D62" s="559"/>
      <c r="E62" s="559"/>
      <c r="F62" s="113">
        <f>Gruppenarbeit!G31</f>
        <v>0</v>
      </c>
    </row>
    <row r="64" spans="1:6" x14ac:dyDescent="0.35">
      <c r="A64" s="560" t="s">
        <v>83</v>
      </c>
      <c r="B64" s="560"/>
      <c r="C64" s="560"/>
      <c r="D64" s="560"/>
      <c r="E64" s="560"/>
      <c r="F64" s="198"/>
    </row>
    <row r="65" spans="1:6" ht="31.5" customHeight="1" x14ac:dyDescent="0.35">
      <c r="A65" s="555" t="s">
        <v>149</v>
      </c>
      <c r="B65" s="555"/>
      <c r="C65" s="555"/>
      <c r="D65" s="555"/>
      <c r="E65" s="555"/>
      <c r="F65" s="206">
        <f>Gruppenarbeit!H31</f>
        <v>0</v>
      </c>
    </row>
    <row r="66" spans="1:6" ht="20.149999999999999" customHeight="1" x14ac:dyDescent="0.35">
      <c r="A66" s="555" t="s">
        <v>1378</v>
      </c>
      <c r="B66" s="555"/>
      <c r="C66" s="555"/>
      <c r="D66" s="555"/>
      <c r="E66" s="555"/>
      <c r="F66" s="206">
        <f>Gruppenarbeit!I31</f>
        <v>0</v>
      </c>
    </row>
    <row r="67" spans="1:6" ht="20.149999999999999" customHeight="1" x14ac:dyDescent="0.35">
      <c r="A67" s="555" t="s">
        <v>150</v>
      </c>
      <c r="B67" s="555"/>
      <c r="C67" s="555"/>
      <c r="D67" s="555"/>
      <c r="E67" s="555"/>
      <c r="F67" s="206">
        <f>Gruppenarbeit!J31</f>
        <v>0</v>
      </c>
    </row>
    <row r="68" spans="1:6" ht="21" customHeight="1" x14ac:dyDescent="0.35">
      <c r="A68" s="555" t="s">
        <v>1379</v>
      </c>
      <c r="B68" s="555"/>
      <c r="C68" s="555"/>
      <c r="D68" s="555"/>
      <c r="E68" s="555"/>
      <c r="F68" s="206">
        <f>Gruppenarbeit!K31</f>
        <v>0</v>
      </c>
    </row>
    <row r="69" spans="1:6" ht="33" customHeight="1" x14ac:dyDescent="0.35">
      <c r="A69" s="555" t="s">
        <v>151</v>
      </c>
      <c r="B69" s="555"/>
      <c r="C69" s="555"/>
      <c r="D69" s="555"/>
      <c r="E69" s="555"/>
      <c r="F69" s="206">
        <f>Gruppenarbeit!L31</f>
        <v>0</v>
      </c>
    </row>
    <row r="70" spans="1:6" ht="20.149999999999999" customHeight="1" x14ac:dyDescent="0.35">
      <c r="A70" s="555" t="s">
        <v>1380</v>
      </c>
      <c r="B70" s="555"/>
      <c r="C70" s="555"/>
      <c r="D70" s="555"/>
      <c r="E70" s="555"/>
      <c r="F70" s="206">
        <f>Gruppenarbeit!M31</f>
        <v>0</v>
      </c>
    </row>
    <row r="72" spans="1:6" x14ac:dyDescent="0.35">
      <c r="A72" s="556" t="s">
        <v>84</v>
      </c>
      <c r="B72" s="556"/>
      <c r="C72" s="556"/>
      <c r="D72" s="556"/>
      <c r="E72" s="556"/>
      <c r="F72" s="196"/>
    </row>
    <row r="73" spans="1:6" ht="32.5" customHeight="1" x14ac:dyDescent="0.35">
      <c r="A73" s="553" t="s">
        <v>152</v>
      </c>
      <c r="B73" s="553"/>
      <c r="C73" s="553"/>
      <c r="D73" s="553"/>
      <c r="E73" s="553"/>
      <c r="F73" s="197">
        <f>Gruppenarbeit!N31</f>
        <v>0</v>
      </c>
    </row>
    <row r="74" spans="1:6" ht="21" customHeight="1" x14ac:dyDescent="0.35">
      <c r="A74" s="553" t="s">
        <v>1381</v>
      </c>
      <c r="B74" s="553"/>
      <c r="C74" s="553"/>
      <c r="D74" s="553"/>
      <c r="E74" s="553"/>
      <c r="F74" s="197">
        <f>Gruppenarbeit!O31</f>
        <v>0</v>
      </c>
    </row>
    <row r="75" spans="1:6" ht="21.65" customHeight="1" x14ac:dyDescent="0.35">
      <c r="A75" s="553" t="s">
        <v>153</v>
      </c>
      <c r="B75" s="553"/>
      <c r="C75" s="553"/>
      <c r="D75" s="553"/>
      <c r="E75" s="553"/>
      <c r="F75" s="197">
        <f>Gruppenarbeit!P31</f>
        <v>0</v>
      </c>
    </row>
    <row r="76" spans="1:6" ht="19.899999999999999" customHeight="1" x14ac:dyDescent="0.35">
      <c r="A76" s="553" t="s">
        <v>1382</v>
      </c>
      <c r="B76" s="553"/>
      <c r="C76" s="553"/>
      <c r="D76" s="553"/>
      <c r="E76" s="553"/>
      <c r="F76" s="197">
        <f>Gruppenarbeit!Q31</f>
        <v>0</v>
      </c>
    </row>
    <row r="77" spans="1:6" ht="25.15" customHeight="1" x14ac:dyDescent="0.35">
      <c r="A77" s="553" t="s">
        <v>154</v>
      </c>
      <c r="B77" s="553"/>
      <c r="C77" s="553"/>
      <c r="D77" s="553"/>
      <c r="E77" s="553"/>
      <c r="F77" s="197">
        <f>Gruppenarbeit!R31</f>
        <v>0</v>
      </c>
    </row>
    <row r="78" spans="1:6" ht="23.5" customHeight="1" x14ac:dyDescent="0.35">
      <c r="A78" s="553" t="s">
        <v>1383</v>
      </c>
      <c r="B78" s="553"/>
      <c r="C78" s="553"/>
      <c r="D78" s="553"/>
      <c r="E78" s="553"/>
      <c r="F78" s="197">
        <f>Gruppenarbeit!S31</f>
        <v>0</v>
      </c>
    </row>
    <row r="79" spans="1:6" ht="31.9" customHeight="1" x14ac:dyDescent="0.35">
      <c r="A79" s="553" t="s">
        <v>155</v>
      </c>
      <c r="B79" s="553"/>
      <c r="C79" s="553"/>
      <c r="D79" s="553"/>
      <c r="E79" s="553"/>
      <c r="F79" s="197">
        <f>Gruppenarbeit!T31</f>
        <v>0</v>
      </c>
    </row>
    <row r="80" spans="1:6" ht="19.149999999999999" customHeight="1" x14ac:dyDescent="0.35">
      <c r="A80" s="553" t="s">
        <v>1384</v>
      </c>
      <c r="B80" s="553"/>
      <c r="C80" s="553"/>
      <c r="D80" s="553"/>
      <c r="E80" s="553"/>
      <c r="F80" s="197">
        <f>Gruppenarbeit!U31</f>
        <v>0</v>
      </c>
    </row>
    <row r="81" spans="1:6" ht="22.9" customHeight="1" x14ac:dyDescent="0.35">
      <c r="A81" s="553" t="s">
        <v>156</v>
      </c>
      <c r="B81" s="553"/>
      <c r="C81" s="553"/>
      <c r="D81" s="553"/>
      <c r="E81" s="553"/>
      <c r="F81" s="197">
        <f>Gruppenarbeit!V31</f>
        <v>0</v>
      </c>
    </row>
    <row r="82" spans="1:6" ht="25.15" customHeight="1" x14ac:dyDescent="0.35">
      <c r="A82" s="553" t="s">
        <v>1385</v>
      </c>
      <c r="B82" s="553"/>
      <c r="C82" s="553"/>
      <c r="D82" s="553"/>
      <c r="E82" s="553"/>
      <c r="F82" s="197">
        <f>Gruppenarbeit!W31</f>
        <v>0</v>
      </c>
    </row>
    <row r="83" spans="1:6" ht="22.9" customHeight="1" x14ac:dyDescent="0.35">
      <c r="A83" s="553" t="s">
        <v>157</v>
      </c>
      <c r="B83" s="553"/>
      <c r="C83" s="553"/>
      <c r="D83" s="553"/>
      <c r="E83" s="553"/>
      <c r="F83" s="197">
        <f>Gruppenarbeit!X31</f>
        <v>0</v>
      </c>
    </row>
    <row r="84" spans="1:6" ht="21.65" customHeight="1" x14ac:dyDescent="0.35">
      <c r="A84" s="553" t="s">
        <v>1386</v>
      </c>
      <c r="B84" s="553"/>
      <c r="C84" s="553"/>
      <c r="D84" s="553"/>
      <c r="E84" s="553"/>
      <c r="F84" s="197">
        <f>Gruppenarbeit!Y31</f>
        <v>0</v>
      </c>
    </row>
    <row r="86" spans="1:6" x14ac:dyDescent="0.35">
      <c r="A86" s="554" t="s">
        <v>85</v>
      </c>
      <c r="B86" s="554"/>
      <c r="C86" s="554"/>
      <c r="D86" s="554"/>
      <c r="E86" s="554"/>
      <c r="F86" s="199"/>
    </row>
    <row r="87" spans="1:6" ht="21" customHeight="1" x14ac:dyDescent="0.35">
      <c r="A87" s="551" t="s">
        <v>158</v>
      </c>
      <c r="B87" s="551"/>
      <c r="C87" s="551"/>
      <c r="D87" s="551"/>
      <c r="E87" s="551"/>
      <c r="F87" s="202">
        <f>'Sozialraumbezogene Angebote'!B62</f>
        <v>0</v>
      </c>
    </row>
    <row r="88" spans="1:6" ht="21" customHeight="1" x14ac:dyDescent="0.35">
      <c r="A88" s="551" t="s">
        <v>1387</v>
      </c>
      <c r="B88" s="551"/>
      <c r="C88" s="551"/>
      <c r="D88" s="551"/>
      <c r="E88" s="551"/>
      <c r="F88" s="202">
        <f>'Sozialraumbezogene Angebote'!C62</f>
        <v>0</v>
      </c>
    </row>
    <row r="89" spans="1:6" ht="21" customHeight="1" x14ac:dyDescent="0.35">
      <c r="A89" s="551" t="s">
        <v>159</v>
      </c>
      <c r="B89" s="551"/>
      <c r="C89" s="551"/>
      <c r="D89" s="551"/>
      <c r="E89" s="551"/>
      <c r="F89" s="202">
        <f>'Sozialraumbezogene Angebote'!D62</f>
        <v>0</v>
      </c>
    </row>
    <row r="90" spans="1:6" ht="21" customHeight="1" x14ac:dyDescent="0.35">
      <c r="A90" s="551" t="s">
        <v>160</v>
      </c>
      <c r="B90" s="551"/>
      <c r="C90" s="551"/>
      <c r="D90" s="551"/>
      <c r="E90" s="551"/>
      <c r="F90" s="202">
        <f>'Sozialraumbezogene Angebote'!E62</f>
        <v>0</v>
      </c>
    </row>
    <row r="91" spans="1:6" ht="21" customHeight="1" x14ac:dyDescent="0.35">
      <c r="A91" s="551" t="s">
        <v>161</v>
      </c>
      <c r="B91" s="551"/>
      <c r="C91" s="551"/>
      <c r="D91" s="551"/>
      <c r="E91" s="551"/>
      <c r="F91" s="202">
        <f>'Sozialraumbezogene Angebote'!F62</f>
        <v>0</v>
      </c>
    </row>
    <row r="92" spans="1:6" ht="21" customHeight="1" x14ac:dyDescent="0.35">
      <c r="A92" s="551" t="s">
        <v>162</v>
      </c>
      <c r="B92" s="551"/>
      <c r="C92" s="551"/>
      <c r="D92" s="551"/>
      <c r="E92" s="551"/>
      <c r="F92" s="202">
        <f>'Sozialraumbezogene Angebote'!G62</f>
        <v>0</v>
      </c>
    </row>
    <row r="94" spans="1:6" x14ac:dyDescent="0.35">
      <c r="A94" s="204" t="s">
        <v>1390</v>
      </c>
      <c r="B94" s="201"/>
      <c r="C94" s="201"/>
      <c r="D94" s="201"/>
      <c r="E94" s="201"/>
      <c r="F94" s="200"/>
    </row>
    <row r="95" spans="1:6" ht="19.899999999999999" customHeight="1" x14ac:dyDescent="0.35">
      <c r="A95" s="552" t="s">
        <v>163</v>
      </c>
      <c r="B95" s="552"/>
      <c r="C95" s="552"/>
      <c r="D95" s="552"/>
      <c r="E95" s="552"/>
      <c r="F95" s="203" t="e">
        <f>'Offene Angebote'!B62</f>
        <v>#DIV/0!</v>
      </c>
    </row>
    <row r="96" spans="1:6" ht="19.899999999999999" customHeight="1" x14ac:dyDescent="0.35">
      <c r="A96" s="552" t="s">
        <v>164</v>
      </c>
      <c r="B96" s="552"/>
      <c r="C96" s="552"/>
      <c r="D96" s="552"/>
      <c r="E96" s="552"/>
      <c r="F96" s="203" t="e">
        <f>'Offene Angebote'!C62</f>
        <v>#DIV/0!</v>
      </c>
    </row>
    <row r="97" spans="1:6" ht="19.899999999999999" customHeight="1" x14ac:dyDescent="0.35">
      <c r="A97" s="552" t="s">
        <v>165</v>
      </c>
      <c r="B97" s="552"/>
      <c r="C97" s="552"/>
      <c r="D97" s="552"/>
      <c r="E97" s="552"/>
      <c r="F97" s="203" t="e">
        <f>'Offene Angebote'!D62</f>
        <v>#DIV/0!</v>
      </c>
    </row>
    <row r="98" spans="1:6" ht="19.899999999999999" customHeight="1" x14ac:dyDescent="0.35">
      <c r="A98" s="552" t="s">
        <v>1388</v>
      </c>
      <c r="B98" s="552"/>
      <c r="C98" s="552"/>
      <c r="D98" s="552"/>
      <c r="E98" s="552"/>
      <c r="F98" s="203" t="e">
        <f>'Offene Angebote'!E62</f>
        <v>#DIV/0!</v>
      </c>
    </row>
    <row r="100" spans="1:6" x14ac:dyDescent="0.35">
      <c r="A100" s="187" t="s">
        <v>1389</v>
      </c>
      <c r="B100" s="186"/>
      <c r="C100" s="186"/>
      <c r="D100" s="186"/>
      <c r="E100" s="186"/>
      <c r="F100" s="187"/>
    </row>
    <row r="101" spans="1:6" ht="22.15" customHeight="1" x14ac:dyDescent="0.35">
      <c r="A101" s="550" t="s">
        <v>166</v>
      </c>
      <c r="B101" s="550"/>
      <c r="C101" s="550"/>
      <c r="D101" s="550"/>
      <c r="E101" s="550"/>
      <c r="F101" s="205" t="e">
        <f>'Offene Angebote'!F62</f>
        <v>#DIV/0!</v>
      </c>
    </row>
    <row r="102" spans="1:6" ht="22.15" customHeight="1" x14ac:dyDescent="0.35">
      <c r="A102" s="550" t="s">
        <v>167</v>
      </c>
      <c r="B102" s="550"/>
      <c r="C102" s="550"/>
      <c r="D102" s="550"/>
      <c r="E102" s="550"/>
      <c r="F102" s="205" t="e">
        <f>'Offene Angebote'!G62</f>
        <v>#DIV/0!</v>
      </c>
    </row>
    <row r="103" spans="1:6" ht="22.15" customHeight="1" x14ac:dyDescent="0.35">
      <c r="A103" s="550" t="s">
        <v>168</v>
      </c>
      <c r="B103" s="550"/>
      <c r="C103" s="550"/>
      <c r="D103" s="550"/>
      <c r="E103" s="550"/>
      <c r="F103" s="205" t="e">
        <f>'Offene Angebote'!H62</f>
        <v>#DIV/0!</v>
      </c>
    </row>
    <row r="104" spans="1:6" ht="22.15" customHeight="1" x14ac:dyDescent="0.35">
      <c r="A104" s="550" t="s">
        <v>1391</v>
      </c>
      <c r="B104" s="550"/>
      <c r="C104" s="550"/>
      <c r="D104" s="550"/>
      <c r="E104" s="550"/>
      <c r="F104" s="205" t="e">
        <f>'Offene Angebote'!I62</f>
        <v>#DIV/0!</v>
      </c>
    </row>
    <row r="106" spans="1:6" x14ac:dyDescent="0.35">
      <c r="A106" s="612" t="s">
        <v>1472</v>
      </c>
      <c r="B106" s="612"/>
      <c r="C106" s="612"/>
      <c r="D106" s="612"/>
      <c r="E106" s="612"/>
      <c r="F106" s="612"/>
    </row>
    <row r="107" spans="1:6" x14ac:dyDescent="0.35">
      <c r="A107" s="613" t="s">
        <v>1473</v>
      </c>
      <c r="B107" s="613"/>
      <c r="C107" s="613"/>
      <c r="D107" s="613"/>
      <c r="E107" s="613"/>
      <c r="F107" s="613"/>
    </row>
    <row r="108" spans="1:6" x14ac:dyDescent="0.35">
      <c r="A108" s="613"/>
      <c r="B108" s="613"/>
      <c r="C108" s="613"/>
      <c r="D108" s="613"/>
      <c r="E108" s="613"/>
      <c r="F108" s="613"/>
    </row>
    <row r="109" spans="1:6" x14ac:dyDescent="0.35">
      <c r="A109" s="613"/>
      <c r="B109" s="613"/>
      <c r="C109" s="613"/>
      <c r="D109" s="613"/>
      <c r="E109" s="613"/>
      <c r="F109" s="613"/>
    </row>
    <row r="110" spans="1:6" x14ac:dyDescent="0.35">
      <c r="A110" s="613"/>
      <c r="B110" s="613"/>
      <c r="C110" s="613"/>
      <c r="D110" s="613"/>
      <c r="E110" s="613"/>
      <c r="F110" s="613"/>
    </row>
    <row r="111" spans="1:6" x14ac:dyDescent="0.35">
      <c r="A111" s="613"/>
      <c r="B111" s="613"/>
      <c r="C111" s="613"/>
      <c r="D111" s="613"/>
      <c r="E111" s="613"/>
      <c r="F111" s="613"/>
    </row>
    <row r="112" spans="1:6" x14ac:dyDescent="0.35">
      <c r="A112" s="613"/>
      <c r="B112" s="613"/>
      <c r="C112" s="613"/>
      <c r="D112" s="613"/>
      <c r="E112" s="613"/>
      <c r="F112" s="613"/>
    </row>
    <row r="113" spans="1:6" x14ac:dyDescent="0.35">
      <c r="A113" s="613"/>
      <c r="B113" s="613"/>
      <c r="C113" s="613"/>
      <c r="D113" s="613"/>
      <c r="E113" s="613"/>
      <c r="F113" s="613"/>
    </row>
    <row r="114" spans="1:6" x14ac:dyDescent="0.35">
      <c r="A114" s="613"/>
      <c r="B114" s="613"/>
      <c r="C114" s="613"/>
      <c r="D114" s="613"/>
      <c r="E114" s="613"/>
      <c r="F114" s="613"/>
    </row>
    <row r="115" spans="1:6" x14ac:dyDescent="0.35">
      <c r="A115" s="613"/>
      <c r="B115" s="613"/>
      <c r="C115" s="613"/>
      <c r="D115" s="613"/>
      <c r="E115" s="613"/>
      <c r="F115" s="613"/>
    </row>
    <row r="116" spans="1:6" x14ac:dyDescent="0.35">
      <c r="A116" s="613"/>
      <c r="B116" s="613"/>
      <c r="C116" s="613"/>
      <c r="D116" s="613"/>
      <c r="E116" s="613"/>
      <c r="F116" s="613"/>
    </row>
    <row r="117" spans="1:6" x14ac:dyDescent="0.35">
      <c r="A117" s="613"/>
      <c r="B117" s="613"/>
      <c r="C117" s="613"/>
      <c r="D117" s="613"/>
      <c r="E117" s="613"/>
      <c r="F117" s="613"/>
    </row>
    <row r="118" spans="1:6" x14ac:dyDescent="0.35">
      <c r="A118" s="613"/>
      <c r="B118" s="613"/>
      <c r="C118" s="613"/>
      <c r="D118" s="613"/>
      <c r="E118" s="613"/>
      <c r="F118" s="613"/>
    </row>
    <row r="119" spans="1:6" x14ac:dyDescent="0.35">
      <c r="A119" s="613"/>
      <c r="B119" s="613"/>
      <c r="C119" s="613"/>
      <c r="D119" s="613"/>
      <c r="E119" s="613"/>
      <c r="F119" s="613"/>
    </row>
    <row r="120" spans="1:6" x14ac:dyDescent="0.35">
      <c r="A120" s="613"/>
      <c r="B120" s="613"/>
      <c r="C120" s="613"/>
      <c r="D120" s="613"/>
      <c r="E120" s="613"/>
      <c r="F120" s="613"/>
    </row>
    <row r="121" spans="1:6" x14ac:dyDescent="0.35">
      <c r="A121" s="613"/>
      <c r="B121" s="613"/>
      <c r="C121" s="613"/>
      <c r="D121" s="613"/>
      <c r="E121" s="613"/>
      <c r="F121" s="613"/>
    </row>
  </sheetData>
  <sheetProtection selectLockedCells="1" selectUnlockedCells="1"/>
  <mergeCells count="83">
    <mergeCell ref="A106:F106"/>
    <mergeCell ref="A107:F121"/>
    <mergeCell ref="A50:E50"/>
    <mergeCell ref="A26:E26"/>
    <mergeCell ref="A29:E29"/>
    <mergeCell ref="A36:E36"/>
    <mergeCell ref="A39:E39"/>
    <mergeCell ref="A42:E42"/>
    <mergeCell ref="A27:E27"/>
    <mergeCell ref="A49:E49"/>
    <mergeCell ref="A28:E28"/>
    <mergeCell ref="A30:E30"/>
    <mergeCell ref="A34:E34"/>
    <mergeCell ref="A35:E35"/>
    <mergeCell ref="A37:E37"/>
    <mergeCell ref="A38:E38"/>
    <mergeCell ref="A40:E40"/>
    <mergeCell ref="A41:E41"/>
    <mergeCell ref="A1:F1"/>
    <mergeCell ref="A8:E8"/>
    <mergeCell ref="A10:E10"/>
    <mergeCell ref="A13:E13"/>
    <mergeCell ref="A14:E14"/>
    <mergeCell ref="A25:E25"/>
    <mergeCell ref="A9:E9"/>
    <mergeCell ref="A15:E15"/>
    <mergeCell ref="A18:E18"/>
    <mergeCell ref="A21:E21"/>
    <mergeCell ref="A16:E16"/>
    <mergeCell ref="A17:E17"/>
    <mergeCell ref="A19:E19"/>
    <mergeCell ref="A20:E20"/>
    <mergeCell ref="A24:E24"/>
    <mergeCell ref="A45:E45"/>
    <mergeCell ref="A46:E46"/>
    <mergeCell ref="A48:E48"/>
    <mergeCell ref="A31:E31"/>
    <mergeCell ref="A47:E47"/>
    <mergeCell ref="A65:E65"/>
    <mergeCell ref="A51:E51"/>
    <mergeCell ref="A52:E52"/>
    <mergeCell ref="A53:E53"/>
    <mergeCell ref="A54:E54"/>
    <mergeCell ref="A57:E57"/>
    <mergeCell ref="A58:E58"/>
    <mergeCell ref="A59:E59"/>
    <mergeCell ref="A60:E60"/>
    <mergeCell ref="A61:E61"/>
    <mergeCell ref="A62:E62"/>
    <mergeCell ref="A64:E64"/>
    <mergeCell ref="A78:E78"/>
    <mergeCell ref="A66:E66"/>
    <mergeCell ref="A67:E67"/>
    <mergeCell ref="A68:E68"/>
    <mergeCell ref="A69:E69"/>
    <mergeCell ref="A70:E70"/>
    <mergeCell ref="A72:E72"/>
    <mergeCell ref="A73:E73"/>
    <mergeCell ref="A74:E74"/>
    <mergeCell ref="A75:E75"/>
    <mergeCell ref="A76:E76"/>
    <mergeCell ref="A77:E77"/>
    <mergeCell ref="A91:E91"/>
    <mergeCell ref="A79:E79"/>
    <mergeCell ref="A80:E80"/>
    <mergeCell ref="A81:E81"/>
    <mergeCell ref="A82:E82"/>
    <mergeCell ref="A83:E83"/>
    <mergeCell ref="A84:E84"/>
    <mergeCell ref="A86:E86"/>
    <mergeCell ref="A87:E87"/>
    <mergeCell ref="A88:E88"/>
    <mergeCell ref="A89:E89"/>
    <mergeCell ref="A90:E90"/>
    <mergeCell ref="A102:E102"/>
    <mergeCell ref="A103:E103"/>
    <mergeCell ref="A104:E104"/>
    <mergeCell ref="A92:E92"/>
    <mergeCell ref="A95:E95"/>
    <mergeCell ref="A96:E96"/>
    <mergeCell ref="A97:E97"/>
    <mergeCell ref="A98:E98"/>
    <mergeCell ref="A101:E101"/>
  </mergeCells>
  <conditionalFormatting sqref="F95:F98">
    <cfRule type="expression" dxfId="3" priority="2">
      <formula>ISERROR(F95:F98)</formula>
    </cfRule>
  </conditionalFormatting>
  <conditionalFormatting sqref="F101:F104">
    <cfRule type="expression" dxfId="2" priority="1">
      <formula>ISERROR(F101:F104)</formula>
    </cfRule>
  </conditionalFormatting>
  <pageMargins left="0.7" right="0.7" top="0.78740157499999996" bottom="0.78740157499999996" header="0.3" footer="0.3"/>
  <pageSetup paperSize="9" orientation="portrait" r:id="rId1"/>
  <ignoredErrors>
    <ignoredError sqref="F95:F104" evalError="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a U / r V g 9 W H E + m A A A A 9 g A A A B I A H A B D b 2 5 m a W c v U G F j a 2 F n Z S 5 4 b W w g o h g A K K A U A A A A A A A A A A A A A A A A A A A A A A A A A A A A h Y + x D o I w G I R f h X S n L Z g Y J D 9 l U D d J T E y M a 1 N q a Y R i a L G 8 m 4 O P 5 C u I U d T N 8 e 6 + S + 7 u 1 x v k Q 1 M H F 9 l Z 3 Z o M R Z i i Q B r R l t q o D P X u G C Y o Z 7 D l 4 s S V D E b Y 2 H S w O k O V c + e U E O 8 9 9 j P c d o r E l E b k U G x 2 o p I N D 7 W x j h s h 0 a d V / m 8 h B v v X G B b j i C Z 4 k c w x B T K Z U G j z B e J x 7 z P 9 M W H Z 1 6 7 v J C t l u F o D m S S Q 9 w f 2 A F B L A w Q U A A I A C A B p T + t 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a U / r V i i K R 7 g O A A A A E Q A A A B M A H A B G b 3 J t d W x h c y 9 T Z W N 0 a W 9 u M S 5 t I K I Y A C i g F A A A A A A A A A A A A A A A A A A A A A A A A A A A A C t O T S 7 J z M 9 T C I b Q h t Y A U E s B A i 0 A F A A C A A g A a U / r V g 9 W H E + m A A A A 9 g A A A B I A A A A A A A A A A A A A A A A A A A A A A E N v b m Z p Z y 9 Q Y W N r Y W d l L n h t b F B L A Q I t A B Q A A g A I A G l P 6 1 Y P y u m r p A A A A O k A A A A T A A A A A A A A A A A A A A A A A P I A A A B b Q 2 9 u d G V u d F 9 U e X B l c 1 0 u e G 1 s U E s B A i 0 A F A A C A A g A a U / r V i i K R 7 g O A A A A E Q A A A B M A A A A A A A A A A A A A A A A A 4 w E A A E Z v c m 1 1 b G F z L 1 N l Y 3 R p b 2 4 x L m 1 Q S w U G A A A A A A M A A w D C A A A A P g 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H h 4 E L i N i b l K o m t v V a Y 2 C u A A A A A A A g A A A A A A A 2 Y A A M A A A A A Q A A A A r Z 5 / P y b Z Y 0 L y L j p E X W K + C g A A A A A E g A A A o A A A A B A A A A C 5 Q 3 s Z u M D q C X p 6 2 p k Y / S n 0 U A A A A A c O t I 9 R L Z k K 9 J Z z e o t s u N g 6 N 9 p d t 5 r v q U d W 8 7 2 d W f z B w Q q F z o 4 n P f x q 6 x L 1 O 6 0 W b 6 i c F i 8 Q m 3 P T 7 M 4 S u 0 e f l A S f N + K 7 S 8 O R u g u D v 1 o H j I n f F A A A A I I n Q c r W F r Z a k + z 0 K n g F Y x s 9 X z X l < / D a t a M a s h u p > 
</file>

<file path=customXml/itemProps1.xml><?xml version="1.0" encoding="utf-8"?>
<ds:datastoreItem xmlns:ds="http://schemas.openxmlformats.org/officeDocument/2006/customXml" ds:itemID="{9FA88164-C7A1-4AFE-A6C9-6596B1A7A4E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14</vt:i4>
      </vt:variant>
    </vt:vector>
  </HeadingPairs>
  <TitlesOfParts>
    <vt:vector size="14" baseType="lpstr">
      <vt:lpstr>Titel</vt:lpstr>
      <vt:lpstr>EFH weibliche Schülerinnen</vt:lpstr>
      <vt:lpstr>EFH männliche Schüler</vt:lpstr>
      <vt:lpstr>EFH divers</vt:lpstr>
      <vt:lpstr>Gefährdungseinsch._Beratung</vt:lpstr>
      <vt:lpstr>Gruppenarbeit</vt:lpstr>
      <vt:lpstr>Sozialraumbezogene Angebote</vt:lpstr>
      <vt:lpstr>Offene Angebote</vt:lpstr>
      <vt:lpstr>Summe für Übertrag Onlinebogen</vt:lpstr>
      <vt:lpstr>Auswertungsbeispiele</vt:lpstr>
      <vt:lpstr>Name1_W</vt:lpstr>
      <vt:lpstr>Name1_M</vt:lpstr>
      <vt:lpstr>Name1_D</vt:lpstr>
      <vt:lpstr>Excel-Support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Reif, Volker</dc:creator>
  <cp:lastModifiedBy>Reif, Volker</cp:lastModifiedBy>
  <cp:lastPrinted>2023-07-10T14:15:28Z</cp:lastPrinted>
  <dcterms:created xsi:type="dcterms:W3CDTF">2018-06-20T09:53:49Z</dcterms:created>
  <dcterms:modified xsi:type="dcterms:W3CDTF">2023-08-18T09:32:06Z</dcterms:modified>
</cp:coreProperties>
</file>